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R７掲載予定\農業者年金業務委託手数料実績報告書関係\"/>
    </mc:Choice>
  </mc:AlternateContent>
  <xr:revisionPtr revIDLastSave="0" documentId="13_ncr:1_{7D6E0178-3B69-423B-A300-DB802FF32D39}" xr6:coauthVersionLast="47" xr6:coauthVersionMax="47" xr10:uidLastSave="{00000000-0000-0000-0000-000000000000}"/>
  <bookViews>
    <workbookView xWindow="11850" yWindow="2235" windowWidth="14100" windowHeight="12615" tabRatio="820" xr2:uid="{00000000-000D-0000-FFFF-FFFF00000000}"/>
  </bookViews>
  <sheets>
    <sheet name="業務日誌（個人用）記入例" sheetId="49" r:id="rId1"/>
    <sheet name="業務日誌（年度集計用）記入例" sheetId="50" r:id="rId2"/>
    <sheet name="人件費計算シート 記入例" sheetId="51" r:id="rId3"/>
    <sheet name="費用按分計算例シート  記入例" sheetId="52" r:id="rId4"/>
  </sheets>
  <definedNames>
    <definedName name="○×" localSheetId="0">#REF!</definedName>
    <definedName name="○×" localSheetId="1">#REF!</definedName>
    <definedName name="○×" localSheetId="2">#REF!</definedName>
    <definedName name="○×" localSheetId="3">#REF!</definedName>
    <definedName name="○×">#REF!</definedName>
    <definedName name="_xlnm.Print_Area" localSheetId="0">'業務日誌（個人用）記入例'!$A$1:$M$49</definedName>
    <definedName name="_xlnm.Print_Area" localSheetId="1">'業務日誌（年度集計用）記入例'!$A$1:$AC$33</definedName>
    <definedName name="_xlnm.Print_Area" localSheetId="2">'人件費計算シート 記入例'!$A$1:$AC$55</definedName>
    <definedName name="_xlnm.Print_Area" localSheetId="3">'費用按分計算例シート  記入例'!$A$1:$J$45</definedName>
    <definedName name="年度集計用" localSheetId="0">#REF!</definedName>
    <definedName name="年度集計用" localSheetId="1">#REF!</definedName>
    <definedName name="年度集計用" localSheetId="2">#REF!</definedName>
    <definedName name="年度集計用" localSheetId="3">#REF!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50" l="1"/>
  <c r="J26" i="50"/>
  <c r="I8" i="52"/>
  <c r="I9" i="52"/>
  <c r="I10" i="52"/>
  <c r="J27" i="50"/>
  <c r="J30" i="50"/>
  <c r="J29" i="50"/>
  <c r="J28" i="50"/>
  <c r="H11" i="50"/>
  <c r="J21" i="50"/>
  <c r="C17" i="50"/>
  <c r="J17" i="50"/>
  <c r="J20" i="50"/>
  <c r="J19" i="50"/>
  <c r="J18" i="50"/>
  <c r="J16" i="50"/>
  <c r="C16" i="50"/>
  <c r="H35" i="52" l="1"/>
  <c r="I27" i="51" l="1"/>
  <c r="I20" i="52"/>
  <c r="I19" i="52"/>
  <c r="I18" i="52"/>
  <c r="I17" i="52"/>
  <c r="I16" i="52"/>
  <c r="I15" i="52"/>
  <c r="H37" i="52"/>
  <c r="H36" i="52"/>
  <c r="I30" i="52"/>
  <c r="I25" i="52"/>
  <c r="H10" i="52"/>
  <c r="G10" i="52"/>
  <c r="F10" i="52"/>
  <c r="H39" i="52" l="1"/>
  <c r="F39" i="52"/>
  <c r="F38" i="52"/>
  <c r="H38" i="52" s="1"/>
  <c r="F37" i="52"/>
  <c r="F36" i="52"/>
  <c r="H40" i="52"/>
  <c r="F35" i="52"/>
  <c r="G29" i="52"/>
  <c r="I29" i="52" s="1"/>
  <c r="G28" i="52"/>
  <c r="I28" i="52" s="1"/>
  <c r="G27" i="52"/>
  <c r="I27" i="52" s="1"/>
  <c r="G26" i="52"/>
  <c r="I26" i="52" s="1"/>
  <c r="G25" i="52"/>
  <c r="G19" i="52"/>
  <c r="G18" i="52"/>
  <c r="G17" i="52"/>
  <c r="G16" i="52"/>
  <c r="G15" i="52"/>
  <c r="N39" i="51"/>
  <c r="Z22" i="51"/>
  <c r="C27" i="51" s="1"/>
  <c r="X22" i="51"/>
  <c r="V22" i="51"/>
  <c r="T22" i="51"/>
  <c r="R22" i="51"/>
  <c r="P22" i="51"/>
  <c r="N22" i="51"/>
  <c r="L22" i="51"/>
  <c r="G22" i="51"/>
  <c r="E22" i="51"/>
  <c r="Z21" i="51"/>
  <c r="I21" i="51"/>
  <c r="Z20" i="51"/>
  <c r="I20" i="51"/>
  <c r="Z19" i="51"/>
  <c r="I19" i="51"/>
  <c r="Z18" i="51"/>
  <c r="I18" i="51"/>
  <c r="Z17" i="51"/>
  <c r="I17" i="51"/>
  <c r="Z16" i="51"/>
  <c r="I16" i="51"/>
  <c r="Z15" i="51"/>
  <c r="I15" i="51"/>
  <c r="Z14" i="51"/>
  <c r="I14" i="51"/>
  <c r="Z13" i="51"/>
  <c r="I13" i="51"/>
  <c r="Z12" i="51"/>
  <c r="I12" i="51"/>
  <c r="Z11" i="51"/>
  <c r="I11" i="51"/>
  <c r="Z10" i="51"/>
  <c r="I10" i="51"/>
  <c r="I22" i="51" l="1"/>
  <c r="Y27" i="51" l="1"/>
  <c r="C33" i="51" s="1"/>
  <c r="N33" i="51" s="1"/>
</calcChain>
</file>

<file path=xl/sharedStrings.xml><?xml version="1.0" encoding="utf-8"?>
<sst xmlns="http://schemas.openxmlformats.org/spreadsheetml/2006/main" count="402" uniqueCount="219">
  <si>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</si>
  <si>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</si>
  <si>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</si>
  <si>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</si>
  <si>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</si>
  <si>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</si>
  <si>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</si>
  <si>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</si>
  <si>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</si>
  <si>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</si>
  <si>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</si>
  <si>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</si>
  <si>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</si>
  <si>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</si>
  <si>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</si>
  <si>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</si>
  <si>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</si>
  <si>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</si>
  <si>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</si>
  <si>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</si>
  <si>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</si>
  <si>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</si>
  <si>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</si>
  <si>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</si>
  <si>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</si>
  <si>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</si>
  <si>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</si>
  <si>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</si>
  <si>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</si>
  <si>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</si>
  <si>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</si>
  <si>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</si>
  <si>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</si>
  <si>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</si>
  <si>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</si>
  <si>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</si>
  <si>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</si>
  <si>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</si>
  <si>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</si>
  <si>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</si>
  <si>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</si>
  <si>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</si>
  <si>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現況届の点検</t>
    <rPh sb="0" eb="3">
      <t>ゲンキョウトドケ</t>
    </rPh>
    <rPh sb="4" eb="6">
      <t>テンケン</t>
    </rPh>
    <phoneticPr fontId="7"/>
  </si>
  <si>
    <t>加入推進名簿の現状把握</t>
    <rPh sb="0" eb="2">
      <t>カニュウ</t>
    </rPh>
    <rPh sb="2" eb="4">
      <t>スイシン</t>
    </rPh>
    <rPh sb="4" eb="6">
      <t>メイボ</t>
    </rPh>
    <rPh sb="7" eb="9">
      <t>ゲンジョウ</t>
    </rPh>
    <rPh sb="9" eb="11">
      <t>ハアク</t>
    </rPh>
    <phoneticPr fontId="7"/>
  </si>
  <si>
    <t>裁定請求書の点検・補正</t>
    <rPh sb="0" eb="2">
      <t>サイテイ</t>
    </rPh>
    <rPh sb="2" eb="5">
      <t>セイキュウショ</t>
    </rPh>
    <rPh sb="6" eb="8">
      <t>テンケン</t>
    </rPh>
    <rPh sb="9" eb="11">
      <t>ホセイ</t>
    </rPh>
    <phoneticPr fontId="7"/>
  </si>
  <si>
    <t>給付関係書類受付簿の整理</t>
    <rPh sb="0" eb="2">
      <t>キュウフ</t>
    </rPh>
    <rPh sb="2" eb="4">
      <t>カンケイ</t>
    </rPh>
    <rPh sb="4" eb="6">
      <t>ショルイ</t>
    </rPh>
    <rPh sb="6" eb="8">
      <t>ウケツケ</t>
    </rPh>
    <rPh sb="8" eb="9">
      <t>ボ</t>
    </rPh>
    <rPh sb="10" eb="12">
      <t>セイリ</t>
    </rPh>
    <phoneticPr fontId="7"/>
  </si>
  <si>
    <t>○○市</t>
    <rPh sb="2" eb="3">
      <t>シ</t>
    </rPh>
    <phoneticPr fontId="4"/>
  </si>
  <si>
    <t>農業者年金業務担当者会議出席</t>
    <rPh sb="0" eb="3">
      <t>ノウギョウシャ</t>
    </rPh>
    <rPh sb="3" eb="5">
      <t>ネンキン</t>
    </rPh>
    <rPh sb="5" eb="7">
      <t>ギョウム</t>
    </rPh>
    <rPh sb="7" eb="10">
      <t>タントウシャ</t>
    </rPh>
    <rPh sb="10" eb="12">
      <t>カイギ</t>
    </rPh>
    <rPh sb="12" eb="14">
      <t>シュッセキ</t>
    </rPh>
    <phoneticPr fontId="7"/>
  </si>
  <si>
    <t>被保険者資格関係届書審査</t>
    <rPh sb="0" eb="4">
      <t>ヒホケンシャ</t>
    </rPh>
    <rPh sb="4" eb="6">
      <t>シカク</t>
    </rPh>
    <rPh sb="6" eb="9">
      <t>カンケイトドケ</t>
    </rPh>
    <rPh sb="9" eb="10">
      <t>ショ</t>
    </rPh>
    <rPh sb="10" eb="12">
      <t>シンサ</t>
    </rPh>
    <phoneticPr fontId="7"/>
  </si>
  <si>
    <t>給付関係届書審査</t>
    <rPh sb="0" eb="2">
      <t>キュウフ</t>
    </rPh>
    <rPh sb="2" eb="4">
      <t>カンケイ</t>
    </rPh>
    <rPh sb="4" eb="6">
      <t>トドケショ</t>
    </rPh>
    <rPh sb="6" eb="8">
      <t>シンサ</t>
    </rPh>
    <phoneticPr fontId="7"/>
  </si>
  <si>
    <t>戸別訪問</t>
    <rPh sb="0" eb="2">
      <t>コベツ</t>
    </rPh>
    <rPh sb="2" eb="4">
      <t>ホウモン</t>
    </rPh>
    <phoneticPr fontId="7"/>
  </si>
  <si>
    <t>××町</t>
    <rPh sb="2" eb="3">
      <t>チョウ</t>
    </rPh>
    <phoneticPr fontId="4"/>
  </si>
  <si>
    <t>認定農業者研修会（農業者年金制度説明）</t>
    <rPh sb="0" eb="2">
      <t>ニンテイ</t>
    </rPh>
    <rPh sb="2" eb="5">
      <t>ノウギョウシャ</t>
    </rPh>
    <rPh sb="5" eb="8">
      <t>ケンシュウカイ</t>
    </rPh>
    <rPh sb="9" eb="12">
      <t>ノウギョウシャ</t>
    </rPh>
    <rPh sb="12" eb="14">
      <t>ネンキン</t>
    </rPh>
    <rPh sb="14" eb="16">
      <t>セイド</t>
    </rPh>
    <rPh sb="16" eb="18">
      <t>セツメイ</t>
    </rPh>
    <phoneticPr fontId="7"/>
  </si>
  <si>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</si>
  <si>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</si>
  <si>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</si>
  <si>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</si>
  <si>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</si>
  <si>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</si>
  <si>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</si>
  <si>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</si>
  <si>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</si>
  <si>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</si>
  <si>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</si>
  <si>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</si>
  <si>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</si>
  <si>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</si>
  <si>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</si>
  <si>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</si>
  <si>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</si>
  <si>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</si>
  <si>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</si>
  <si>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</si>
  <si>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</si>
  <si>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</si>
  <si>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</si>
  <si>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</si>
  <si>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</si>
  <si>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</si>
  <si>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</si>
  <si>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</si>
  <si>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</si>
  <si>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</si>
  <si>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</si>
  <si>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</si>
  <si>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</si>
  <si>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</si>
  <si>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加入推進対策会議資料準備</t>
    <rPh sb="0" eb="2">
      <t>カニュウ</t>
    </rPh>
    <rPh sb="2" eb="4">
      <t>スイシン</t>
    </rPh>
    <rPh sb="4" eb="6">
      <t>タイサク</t>
    </rPh>
    <rPh sb="6" eb="8">
      <t>カイギ</t>
    </rPh>
    <rPh sb="8" eb="10">
      <t>シリョウ</t>
    </rPh>
    <rPh sb="10" eb="12">
      <t>ジュンビ</t>
    </rPh>
    <phoneticPr fontId="7"/>
  </si>
  <si>
    <t>△△農委、△△農協</t>
    <rPh sb="2" eb="4">
      <t>ノウイ</t>
    </rPh>
    <rPh sb="7" eb="9">
      <t>ノウキョウ</t>
    </rPh>
    <phoneticPr fontId="3"/>
  </si>
  <si>
    <t>XXXX</t>
    <phoneticPr fontId="3"/>
  </si>
  <si>
    <t>□□課、□□支店等</t>
    <rPh sb="2" eb="3">
      <t>カ</t>
    </rPh>
    <rPh sb="6" eb="8">
      <t>シテン</t>
    </rPh>
    <rPh sb="8" eb="9">
      <t>トウ</t>
    </rPh>
    <phoneticPr fontId="3"/>
  </si>
  <si>
    <t>○○</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</si>
  <si>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</si>
  <si>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△△農委、△△農協</t>
    <phoneticPr fontId="3"/>
  </si>
  <si>
    <t>事業年度　業務日誌（〇月分）記入例</t>
    <rPh sb="14" eb="16">
      <t>キニュウ</t>
    </rPh>
    <rPh sb="16" eb="17">
      <t>レイ</t>
    </rPh>
    <phoneticPr fontId="4"/>
  </si>
  <si>
    <t>事業年度　業務日誌（年度集計）記入例</t>
    <rPh sb="15" eb="17">
      <t>キニュウ</t>
    </rPh>
    <rPh sb="17" eb="18">
      <t>レイ</t>
    </rPh>
    <phoneticPr fontId="3"/>
  </si>
  <si>
    <t>□□課、□□支店等</t>
    <phoneticPr fontId="3"/>
  </si>
  <si>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</si>
  <si>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</si>
  <si>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</si>
  <si>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</si>
  <si>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担当者A</t>
    <phoneticPr fontId="3"/>
  </si>
  <si>
    <t>担当者</t>
    <phoneticPr fontId="4"/>
  </si>
  <si>
    <t>担当者A</t>
    <phoneticPr fontId="7"/>
  </si>
  <si>
    <t>担当者B</t>
    <phoneticPr fontId="7"/>
  </si>
  <si>
    <t>担当者C</t>
    <phoneticPr fontId="7"/>
  </si>
  <si>
    <t>円</t>
    <rPh sb="0" eb="1">
      <t>エン</t>
    </rPh>
    <phoneticPr fontId="7"/>
  </si>
  <si>
    <t>＝</t>
    <phoneticPr fontId="7"/>
  </si>
  <si>
    <t>×</t>
    <phoneticPr fontId="7"/>
  </si>
  <si>
    <t>農業者年金
人件費（超勤）</t>
    <rPh sb="0" eb="3">
      <t>ノウギョウシャ</t>
    </rPh>
    <rPh sb="3" eb="5">
      <t>ネンキン</t>
    </rPh>
    <rPh sb="6" eb="9">
      <t>ジンケンヒ</t>
    </rPh>
    <rPh sb="10" eb="12">
      <t>チョウキン</t>
    </rPh>
    <phoneticPr fontId="7"/>
  </si>
  <si>
    <t>年間農業者年金業務
従事時間（超勤）</t>
    <rPh sb="0" eb="2">
      <t>ネンカン</t>
    </rPh>
    <rPh sb="2" eb="5">
      <t>ノウギョウシャ</t>
    </rPh>
    <rPh sb="5" eb="7">
      <t>ネンキン</t>
    </rPh>
    <rPh sb="7" eb="9">
      <t>ギョウム</t>
    </rPh>
    <rPh sb="10" eb="12">
      <t>ジュウジ</t>
    </rPh>
    <rPh sb="12" eb="14">
      <t>ジカン</t>
    </rPh>
    <phoneticPr fontId="7"/>
  </si>
  <si>
    <t>時給単価
（超勤）</t>
    <rPh sb="0" eb="2">
      <t>ジキュウ</t>
    </rPh>
    <rPh sb="2" eb="4">
      <t>タンカ</t>
    </rPh>
    <rPh sb="6" eb="8">
      <t>チョウキン</t>
    </rPh>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</si>
  <si>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</si>
  <si>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農業者年金
人件費</t>
    <rPh sb="0" eb="3">
      <t>ノウギョウシャ</t>
    </rPh>
    <rPh sb="3" eb="5">
      <t>ネンキン</t>
    </rPh>
    <rPh sb="6" eb="9">
      <t>ジンケンヒ</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</si>
  <si>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</si>
  <si>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時給単価</t>
    <rPh sb="0" eb="2">
      <t>ジキュウ</t>
    </rPh>
    <rPh sb="2" eb="4">
      <t>タンカ</t>
    </rPh>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</si>
  <si>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</si>
  <si>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t>
    <phoneticPr fontId="7"/>
  </si>
  <si>
    <t>×</t>
    <phoneticPr fontId="4"/>
  </si>
  <si>
    <t>日</t>
    <rPh sb="0" eb="1">
      <t>ニチ</t>
    </rPh>
    <phoneticPr fontId="4"/>
  </si>
  <si>
    <t>)+(</t>
    <phoneticPr fontId="4"/>
  </si>
  <si>
    <t>（</t>
    <phoneticPr fontId="7"/>
  </si>
  <si>
    <t>÷</t>
    <phoneticPr fontId="7"/>
  </si>
  <si>
    <t>（諸手当込ベース）</t>
    <rPh sb="1" eb="4">
      <t>ショテアテ</t>
    </rPh>
    <rPh sb="4" eb="5">
      <t>コ</t>
    </rPh>
    <phoneticPr fontId="7"/>
  </si>
  <si>
    <t>土曜日等の
労働時間</t>
    <rPh sb="0" eb="3">
      <t>ドヨウビ</t>
    </rPh>
    <rPh sb="3" eb="4">
      <t>トウ</t>
    </rPh>
    <phoneticPr fontId="7"/>
  </si>
  <si>
    <t>土曜日等労働日数</t>
    <rPh sb="0" eb="3">
      <t>ドヨウビ</t>
    </rPh>
    <rPh sb="3" eb="4">
      <t>トウ</t>
    </rPh>
    <rPh sb="4" eb="6">
      <t>ロウドウ</t>
    </rPh>
    <rPh sb="5" eb="7">
      <t>ニッスウ</t>
    </rPh>
    <phoneticPr fontId="7"/>
  </si>
  <si>
    <t>1日当たりの労働時間</t>
    <rPh sb="1" eb="2">
      <t>ニチ</t>
    </rPh>
    <rPh sb="2" eb="3">
      <t>ア</t>
    </rPh>
    <phoneticPr fontId="7"/>
  </si>
  <si>
    <t>年間所定労働日数</t>
    <rPh sb="0" eb="2">
      <t>ネンカン</t>
    </rPh>
    <rPh sb="2" eb="4">
      <t>ショテイ</t>
    </rPh>
    <phoneticPr fontId="7"/>
  </si>
  <si>
    <t>年間給与等支給額</t>
    <rPh sb="0" eb="2">
      <t>ネンカン</t>
    </rPh>
    <rPh sb="2" eb="4">
      <t>キュウヨ</t>
    </rPh>
    <rPh sb="4" eb="5">
      <t>トウ</t>
    </rPh>
    <rPh sb="5" eb="8">
      <t>シキュウガク</t>
    </rPh>
    <phoneticPr fontId="7"/>
  </si>
  <si>
    <t>※変則的な出勤がない場合は入力不要</t>
    <rPh sb="1" eb="3">
      <t>ヘンソク</t>
    </rPh>
    <rPh sb="3" eb="4">
      <t>テキ</t>
    </rPh>
    <rPh sb="5" eb="7">
      <t>シュッキン</t>
    </rPh>
    <rPh sb="10" eb="12">
      <t>バアイ</t>
    </rPh>
    <rPh sb="13" eb="15">
      <t>ニュウリョク</t>
    </rPh>
    <rPh sb="15" eb="17">
      <t>フヨウ</t>
    </rPh>
    <phoneticPr fontId="3"/>
  </si>
  <si>
    <t>【時給単価の算定例】</t>
    <rPh sb="1" eb="3">
      <t>ジキュウ</t>
    </rPh>
    <rPh sb="3" eb="5">
      <t>タンカ</t>
    </rPh>
    <rPh sb="6" eb="8">
      <t>サンテイ</t>
    </rPh>
    <rPh sb="8" eb="9">
      <t>レイ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</si>
  <si>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</si>
  <si>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年間計</t>
    <rPh sb="0" eb="2">
      <t>ネンカン</t>
    </rPh>
    <rPh sb="2" eb="3">
      <t>ケイ</t>
    </rPh>
    <phoneticPr fontId="7"/>
  </si>
  <si>
    <t>3月</t>
  </si>
  <si>
    <t>2月</t>
  </si>
  <si>
    <t>1月</t>
  </si>
  <si>
    <t>12月</t>
  </si>
  <si>
    <t>11月</t>
  </si>
  <si>
    <t>10月</t>
  </si>
  <si>
    <t>9月</t>
  </si>
  <si>
    <t>8月</t>
  </si>
  <si>
    <t>7月</t>
  </si>
  <si>
    <t>6月</t>
  </si>
  <si>
    <t>5月</t>
    <rPh sb="1" eb="2">
      <t>ガツ</t>
    </rPh>
    <phoneticPr fontId="7"/>
  </si>
  <si>
    <t>4月</t>
    <rPh sb="1" eb="2">
      <t>ガツ</t>
    </rPh>
    <phoneticPr fontId="7"/>
  </si>
  <si>
    <t>合計</t>
    <rPh sb="0" eb="2">
      <t>ゴウケイ</t>
    </rPh>
    <phoneticPr fontId="7"/>
  </si>
  <si>
    <t>社会保険料等</t>
    <rPh sb="0" eb="2">
      <t>シャカイ</t>
    </rPh>
    <rPh sb="2" eb="5">
      <t>ホケンリョウ</t>
    </rPh>
    <rPh sb="5" eb="6">
      <t>トウ</t>
    </rPh>
    <phoneticPr fontId="7"/>
  </si>
  <si>
    <t>住居手当</t>
    <rPh sb="0" eb="2">
      <t>ジュウキョ</t>
    </rPh>
    <rPh sb="2" eb="4">
      <t>テアテ</t>
    </rPh>
    <phoneticPr fontId="7"/>
  </si>
  <si>
    <t>通勤手当</t>
    <rPh sb="0" eb="2">
      <t>ツウキン</t>
    </rPh>
    <rPh sb="2" eb="4">
      <t>テアテ</t>
    </rPh>
    <phoneticPr fontId="7"/>
  </si>
  <si>
    <t>地域手当</t>
    <rPh sb="0" eb="2">
      <t>チイキ</t>
    </rPh>
    <rPh sb="2" eb="4">
      <t>テアテ</t>
    </rPh>
    <phoneticPr fontId="7"/>
  </si>
  <si>
    <t>扶養手当</t>
    <rPh sb="0" eb="2">
      <t>フヨウ</t>
    </rPh>
    <rPh sb="2" eb="4">
      <t>テアテ</t>
    </rPh>
    <phoneticPr fontId="7"/>
  </si>
  <si>
    <t>賞与</t>
    <rPh sb="0" eb="2">
      <t>ショウヨ</t>
    </rPh>
    <phoneticPr fontId="7"/>
  </si>
  <si>
    <t>給与
（本俸）</t>
    <rPh sb="0" eb="2">
      <t>キュウヨ</t>
    </rPh>
    <rPh sb="4" eb="6">
      <t>ホンポウ</t>
    </rPh>
    <phoneticPr fontId="7"/>
  </si>
  <si>
    <t>月別所定
労働日数</t>
    <rPh sb="0" eb="2">
      <t>ツキベツ</t>
    </rPh>
    <rPh sb="2" eb="4">
      <t>ショテイ</t>
    </rPh>
    <rPh sb="5" eb="7">
      <t>ロウドウ</t>
    </rPh>
    <rPh sb="7" eb="8">
      <t>ニチ</t>
    </rPh>
    <rPh sb="8" eb="9">
      <t>スウ</t>
    </rPh>
    <phoneticPr fontId="7"/>
  </si>
  <si>
    <t>月　　別
休日日数</t>
    <rPh sb="0" eb="1">
      <t>ツキ</t>
    </rPh>
    <rPh sb="3" eb="4">
      <t>ベツ</t>
    </rPh>
    <rPh sb="5" eb="7">
      <t>キュウジツ</t>
    </rPh>
    <rPh sb="7" eb="8">
      <t>ニチ</t>
    </rPh>
    <rPh sb="8" eb="9">
      <t>スウ</t>
    </rPh>
    <phoneticPr fontId="7"/>
  </si>
  <si>
    <t>月別日数</t>
    <rPh sb="0" eb="2">
      <t>ツキベツ</t>
    </rPh>
    <rPh sb="2" eb="3">
      <t>ニチ</t>
    </rPh>
    <rPh sb="3" eb="4">
      <t>スウ</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</si>
  <si>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</si>
  <si>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【所定労働日数算定】</t>
    <rPh sb="1" eb="3">
      <t>ショテイ</t>
    </rPh>
    <rPh sb="3" eb="5">
      <t>ロウドウ</t>
    </rPh>
    <rPh sb="5" eb="6">
      <t>ニチ</t>
    </rPh>
    <rPh sb="6" eb="7">
      <t>スウ</t>
    </rPh>
    <rPh sb="7" eb="9">
      <t>サンテイ</t>
    </rPh>
    <phoneticPr fontId="7"/>
  </si>
  <si>
    <t>□□課、□□支店等</t>
    <rPh sb="2" eb="3">
      <t>カ</t>
    </rPh>
    <rPh sb="6" eb="8">
      <t>シテン</t>
    </rPh>
    <rPh sb="8" eb="9">
      <t>ナド</t>
    </rPh>
    <phoneticPr fontId="7"/>
  </si>
  <si>
    <t>部課(室),支店(所)</t>
    <phoneticPr fontId="7"/>
  </si>
  <si>
    <t>△△農委、△△農協</t>
    <rPh sb="2" eb="3">
      <t>ノウ</t>
    </rPh>
    <rPh sb="3" eb="4">
      <t>イ</t>
    </rPh>
    <rPh sb="7" eb="9">
      <t>ノウキョウ</t>
    </rPh>
    <phoneticPr fontId="7"/>
  </si>
  <si>
    <t>令和○年度農業者年金業務における人件費計算シート記入例</t>
    <rPh sb="0" eb="2">
      <t>レイワ</t>
    </rPh>
    <rPh sb="24" eb="26">
      <t>キニュウ</t>
    </rPh>
    <rPh sb="26" eb="27">
      <t>レイ</t>
    </rPh>
    <phoneticPr fontId="7"/>
  </si>
  <si>
    <t>令和○年度農業者年金業務における費用按分計算例シート記入例</t>
    <rPh sb="0" eb="2">
      <t>レイワ</t>
    </rPh>
    <rPh sb="16" eb="18">
      <t>ヒヨウ</t>
    </rPh>
    <rPh sb="18" eb="20">
      <t>アンブン</t>
    </rPh>
    <rPh sb="20" eb="23">
      <t>ケイサンレイ</t>
    </rPh>
    <rPh sb="26" eb="28">
      <t>キニュウ</t>
    </rPh>
    <rPh sb="28" eb="29">
      <t>レイ</t>
    </rPh>
    <phoneticPr fontId="3"/>
  </si>
  <si>
    <t>※複数の担当者がいる場合は、担当者全体の従事時間割合で算出</t>
    <phoneticPr fontId="3"/>
  </si>
  <si>
    <t>△△課</t>
    <rPh sb="2" eb="3">
      <t>カ</t>
    </rPh>
    <phoneticPr fontId="7"/>
  </si>
  <si>
    <t>年間所定総労働時間</t>
    <phoneticPr fontId="3"/>
  </si>
  <si>
    <t>農年従事時間
割合</t>
    <phoneticPr fontId="3"/>
  </si>
  <si>
    <t>担当者Ａ</t>
    <phoneticPr fontId="3"/>
  </si>
  <si>
    <t>担当者Ｂ</t>
    <phoneticPr fontId="3"/>
  </si>
  <si>
    <t>【消耗品費（各種事務用品：コピー用紙、ファイル、筆記用具等）】記載例（計算例）</t>
    <rPh sb="1" eb="4">
      <t>ショウモウヒン</t>
    </rPh>
    <rPh sb="4" eb="5">
      <t>ヒ</t>
    </rPh>
    <rPh sb="6" eb="8">
      <t>カクシュ</t>
    </rPh>
    <rPh sb="8" eb="10">
      <t>ジム</t>
    </rPh>
    <rPh sb="10" eb="12">
      <t>ヨウヒン</t>
    </rPh>
    <rPh sb="16" eb="18">
      <t>ヨウシ</t>
    </rPh>
    <rPh sb="24" eb="26">
      <t>ヒッキ</t>
    </rPh>
    <rPh sb="26" eb="28">
      <t>ヨウグ</t>
    </rPh>
    <rPh sb="28" eb="29">
      <t>トウ</t>
    </rPh>
    <rPh sb="31" eb="34">
      <t>キサイレイ</t>
    </rPh>
    <rPh sb="35" eb="38">
      <t>ケイサンレイ</t>
    </rPh>
    <phoneticPr fontId="7"/>
  </si>
  <si>
    <t>Ａ</t>
    <phoneticPr fontId="7"/>
  </si>
  <si>
    <t>Ｂ</t>
    <phoneticPr fontId="7"/>
  </si>
  <si>
    <t>Ｃ</t>
    <phoneticPr fontId="7"/>
  </si>
  <si>
    <r>
      <t xml:space="preserve">Ｄ
</t>
    </r>
    <r>
      <rPr>
        <sz val="9"/>
        <color theme="1"/>
        <rFont val="ＭＳ ゴシック"/>
        <family val="3"/>
        <charset val="128"/>
      </rPr>
      <t>(Ｃ÷Ａ×Ｂ)</t>
    </r>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</si>
  <si>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</si>
  <si>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</si>
  <si>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</si>
  <si>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</si>
  <si>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</si>
  <si>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うち
農業者年金
業務担当者数</t>
    <rPh sb="3" eb="6">
      <t>ノウギョウシャ</t>
    </rPh>
    <rPh sb="6" eb="8">
      <t>ネンキン</t>
    </rPh>
    <rPh sb="9" eb="11">
      <t>ギョウム</t>
    </rPh>
    <rPh sb="11" eb="14">
      <t>タントウシャ</t>
    </rPh>
    <rPh sb="14" eb="15">
      <t>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</si>
  <si>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</si>
  <si>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</si>
  <si>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</si>
  <si>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</si>
  <si>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コピー用紙、ファイル、筆記用具</t>
    <rPh sb="3" eb="5">
      <t>ヨウシ</t>
    </rPh>
    <phoneticPr fontId="7"/>
  </si>
  <si>
    <t>Ａ分室</t>
    <rPh sb="1" eb="3">
      <t>ブンシツ</t>
    </rPh>
    <phoneticPr fontId="7"/>
  </si>
  <si>
    <t>コピー用紙、ファイル</t>
    <rPh sb="3" eb="5">
      <t>ヨウシ</t>
    </rPh>
    <phoneticPr fontId="7"/>
  </si>
  <si>
    <t>Ｂ分室</t>
  </si>
  <si>
    <t>ファイル、筆記用具</t>
    <rPh sb="5" eb="7">
      <t>ヒッキ</t>
    </rPh>
    <rPh sb="7" eb="9">
      <t>ヨウグ</t>
    </rPh>
    <phoneticPr fontId="7"/>
  </si>
  <si>
    <t>Ｃ支店</t>
    <rPh sb="1" eb="3">
      <t>シテン</t>
    </rPh>
    <phoneticPr fontId="3"/>
  </si>
  <si>
    <t>コピー用紙</t>
    <rPh sb="3" eb="5">
      <t>ヨウシ</t>
    </rPh>
    <phoneticPr fontId="7"/>
  </si>
  <si>
    <t>Ｄ支店</t>
    <rPh sb="1" eb="3">
      <t>シテン</t>
    </rPh>
    <phoneticPr fontId="3"/>
  </si>
  <si>
    <t>【光熱水料（電気料、水道料、ガス料）、通信運搬費（電話料）】記載例（計算例）</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</si>
  <si>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電気料</t>
    <rPh sb="0" eb="3">
      <t>デンキリョウ</t>
    </rPh>
    <phoneticPr fontId="7"/>
  </si>
  <si>
    <t>水道料</t>
    <rPh sb="0" eb="3">
      <t>スイドウリョウ</t>
    </rPh>
    <phoneticPr fontId="7"/>
  </si>
  <si>
    <t>ガス料</t>
    <rPh sb="2" eb="3">
      <t>リョウ</t>
    </rPh>
    <phoneticPr fontId="7"/>
  </si>
  <si>
    <t>電気料、水道料</t>
    <rPh sb="0" eb="3">
      <t>デンキリョウ</t>
    </rPh>
    <rPh sb="4" eb="7">
      <t>スイドウリョウ</t>
    </rPh>
    <phoneticPr fontId="7"/>
  </si>
  <si>
    <t>電話料</t>
    <rPh sb="0" eb="3">
      <t>デンワリョウ</t>
    </rPh>
    <phoneticPr fontId="7"/>
  </si>
  <si>
    <t>【役務費（広告料）】記載例（計算例）</t>
    <rPh sb="1" eb="3">
      <t>エキム</t>
    </rPh>
    <rPh sb="3" eb="4">
      <t>ヒ</t>
    </rPh>
    <rPh sb="5" eb="8">
      <t>コウコクリョウ</t>
    </rPh>
    <phoneticPr fontId="4"/>
  </si>
  <si>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</si>
  <si>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</si>
  <si>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</si>
  <si>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</si>
  <si>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</si>
  <si>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</si>
  <si>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</si>
  <si>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</si>
  <si>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</si>
  <si>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</si>
  <si>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4月号</t>
    <rPh sb="1" eb="3">
      <t>ガツゴウ</t>
    </rPh>
    <phoneticPr fontId="4"/>
  </si>
  <si>
    <t>8月号</t>
    <rPh sb="1" eb="3">
      <t>ガツゴウ</t>
    </rPh>
    <phoneticPr fontId="4"/>
  </si>
  <si>
    <t>12月号</t>
    <rPh sb="2" eb="4">
      <t>ガツゴウ</t>
    </rPh>
    <phoneticPr fontId="4"/>
  </si>
  <si>
    <t>2025年</t>
    <rPh sb="4" eb="5">
      <t>ネン</t>
    </rPh>
    <phoneticPr fontId="7"/>
  </si>
  <si>
    <t>超勤（残業）</t>
    <phoneticPr fontId="3"/>
  </si>
  <si>
    <t>所定労働時間内</t>
    <phoneticPr fontId="3"/>
  </si>
  <si>
    <t>2026年</t>
    <rPh sb="4" eb="5">
      <t>ネン</t>
    </rPh>
    <phoneticPr fontId="7"/>
  </si>
  <si>
    <t>担当者A</t>
  </si>
  <si>
    <t>時間</t>
  </si>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</sst>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
    <numFmt numFmtId="177" formatCode="0_);[Red]\(0\)"/>
    <numFmt numFmtId="178" formatCode="#,##0.00_ ;[Red]\-#,##0.00\ "/>
    <numFmt numFmtId="179" formatCode="\(aaa\)"/>
    <numFmt numFmtId="180" formatCode="#,##0.00_ "/>
    <numFmt numFmtId="181" formatCode="#,##0.00_);[Red]\(#,##0.00\)"/>
    <numFmt numFmtId="182" formatCode="0.0_ "/>
    <numFmt numFmtId="183" formatCode="d"/>
    <numFmt numFmtId="184" formatCode="#,##0_ "/>
    <numFmt numFmtId="185" formatCode="0_ "/>
    <numFmt numFmtId="186" formatCode="0.0%"/>
    <numFmt numFmtId="187" formatCode="0.0000_);[Red]\(0.0000\)"/>
    <numFmt numFmtId="188" formatCode="#,##0.0;[Red]\-#,##0.0"/>
  </numFmts>
  <fonts count="37"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11"/>
      <color theme="1"/>
      <name val="ＭＳ Ｐゴシック"/>
      <family val="3"/>
      <charset val="128"/>
      <scheme val="minor"/>
    </font>
    <font>
      <sz val="11"/>
      <color theme="1"/>
      <name val="HGｺﾞｼｯｸM"/>
      <family val="2"/>
      <charset val="128"/>
    </font>
    <font>
      <u/>
      <sz val="11"/>
      <color theme="10"/>
      <name val="HGｺﾞｼｯｸM"/>
      <family val="2"/>
      <charset val="128"/>
    </font>
    <font>
      <b/>
      <sz val="14"/>
      <name val="ＭＳ Ｐゴシック"/>
      <family val="3"/>
      <charset val="128"/>
    </font>
    <font>
      <sz val="9"/>
      <color theme="4" tint="-0.249977111117893"/>
      <name val="ＭＳ ゴシック"/>
      <family val="3"/>
      <charset val="128"/>
    </font>
    <font>
      <sz val="9"/>
      <color rgb="FFFF0000"/>
      <name val="ＭＳ ゴシック"/>
      <family val="3"/>
      <charset val="128"/>
    </font>
    <font>
      <sz val="9"/>
      <color rgb="FF0070C0"/>
      <name val="ＭＳ ゴシック"/>
      <family val="3"/>
      <charset val="128"/>
    </font>
    <font>
      <b/>
      <sz val="11"/>
      <color theme="1"/>
      <name val="ＭＳ ゴシック"/>
      <family val="3"/>
      <charset val="128"/>
    </font>
    <font>
      <sz val="6"/>
      <color theme="1"/>
      <name val="ＭＳ ゴシック"/>
      <family val="3"/>
      <charset val="128"/>
    </font>
    <font>
      <sz val="8"/>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11"/>
      <color rgb="FFFF0000"/>
      <name val="ＭＳ ゴシック"/>
      <family val="3"/>
      <charset val="128"/>
    </font>
    <font>
      <b/>
      <sz val="16"/>
      <color theme="1"/>
      <name val="ＭＳ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10">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1"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9" fontId="36" fillId="0" borderId="0" applyFont="0" applyFill="0" applyBorder="0" applyAlignment="0" applyProtection="0">
      <alignment vertical="center"/>
    </xf>
  </cellStyleXfs>
  <cellXfs count="338">
    <xf numFmtId="0" fontId="0" fillId="0" borderId="0" xfId="0">
      <alignment vertical="center"/>
    </xf>
    <xf numFmtId="0" fontId="1" fillId="3" borderId="0" xfId="1" applyFill="1">
      <alignment vertical="center"/>
    </xf>
    <xf numFmtId="0" fontId="1" fillId="3" borderId="0" xfId="1" applyFill="1" applyAlignment="1">
      <alignment horizontal="right" vertical="center"/>
    </xf>
    <xf numFmtId="176" fontId="1" fillId="3" borderId="0" xfId="1" applyNumberFormat="1" applyFill="1">
      <alignment vertical="center"/>
    </xf>
    <xf numFmtId="0" fontId="9" fillId="3" borderId="0" xfId="1" applyFont="1" applyFill="1">
      <alignment vertical="center"/>
    </xf>
    <xf numFmtId="0" fontId="10" fillId="3" borderId="0" xfId="1" applyFont="1" applyFill="1" applyAlignment="1">
      <alignment horizontal="center" vertical="center"/>
    </xf>
    <xf numFmtId="0" fontId="11" fillId="2" borderId="0" xfId="1" applyFont="1" applyFill="1" applyAlignment="1">
      <alignment horizontal="center" vertical="center"/>
    </xf>
    <xf numFmtId="0" fontId="11" fillId="3" borderId="0" xfId="1" applyFont="1" applyFill="1">
      <alignment vertical="center"/>
    </xf>
    <xf numFmtId="0" fontId="12" fillId="3" borderId="1" xfId="3" applyFont="1" applyFill="1" applyBorder="1">
      <alignment vertical="center"/>
    </xf>
    <xf numFmtId="0" fontId="12" fillId="3" borderId="2" xfId="3" applyFont="1" applyFill="1" applyBorder="1">
      <alignment vertical="center"/>
    </xf>
    <xf numFmtId="0" fontId="12" fillId="3" borderId="0" xfId="3" applyFont="1" applyFill="1">
      <alignment vertical="center"/>
    </xf>
    <xf numFmtId="0" fontId="6" fillId="3" borderId="0" xfId="1" applyFont="1" applyFill="1" applyAlignment="1">
      <alignment horizontal="center" vertical="center" wrapText="1"/>
    </xf>
    <xf numFmtId="0" fontId="13" fillId="3" borderId="0" xfId="1" applyFont="1" applyFill="1" applyAlignment="1">
      <alignment vertical="center" wrapText="1"/>
    </xf>
    <xf numFmtId="0" fontId="1" fillId="3" borderId="0" xfId="1" applyFill="1" applyAlignment="1">
      <alignment vertical="center" textRotation="255"/>
    </xf>
    <xf numFmtId="0" fontId="14" fillId="3" borderId="0" xfId="1" applyFont="1" applyFill="1" applyAlignment="1"/>
    <xf numFmtId="0" fontId="14" fillId="3" borderId="0" xfId="1" applyFont="1" applyFill="1">
      <alignment vertical="center"/>
    </xf>
    <xf numFmtId="177" fontId="1" fillId="2" borderId="14" xfId="1" applyNumberFormat="1" applyFill="1" applyBorder="1" applyAlignment="1">
      <alignment horizontal="right" vertical="center"/>
    </xf>
    <xf numFmtId="0" fontId="1" fillId="3" borderId="6" xfId="1" applyFill="1" applyBorder="1" applyAlignment="1">
      <alignment horizontal="left" vertical="center"/>
    </xf>
    <xf numFmtId="0" fontId="15" fillId="3" borderId="9" xfId="1" applyFont="1" applyFill="1" applyBorder="1" applyAlignment="1">
      <alignment horizontal="right" vertical="center"/>
    </xf>
    <xf numFmtId="0" fontId="9" fillId="3" borderId="6" xfId="1" applyFont="1" applyFill="1" applyBorder="1" applyAlignment="1">
      <alignment horizontal="left" vertical="center"/>
    </xf>
    <xf numFmtId="0" fontId="9" fillId="3" borderId="0" xfId="1" applyFont="1" applyFill="1" applyAlignment="1">
      <alignment vertical="center" wrapText="1"/>
    </xf>
    <xf numFmtId="0" fontId="9" fillId="3" borderId="9" xfId="1" applyFont="1" applyFill="1" applyBorder="1" applyAlignment="1">
      <alignment horizontal="center" vertical="center"/>
    </xf>
    <xf numFmtId="0" fontId="9" fillId="3" borderId="11" xfId="1" applyFont="1" applyFill="1" applyBorder="1" applyAlignment="1">
      <alignment horizontal="center" vertical="center"/>
    </xf>
    <xf numFmtId="176" fontId="4" fillId="3" borderId="0" xfId="1" applyNumberFormat="1" applyFont="1" applyFill="1">
      <alignment vertical="center"/>
    </xf>
    <xf numFmtId="179" fontId="9" fillId="3" borderId="3" xfId="1" applyNumberFormat="1" applyFont="1" applyFill="1" applyBorder="1" applyAlignment="1">
      <alignment horizontal="center" vertical="center"/>
    </xf>
    <xf numFmtId="178" fontId="1" fillId="2" borderId="7" xfId="1" applyNumberFormat="1" applyFill="1" applyBorder="1">
      <alignment vertical="center"/>
    </xf>
    <xf numFmtId="178" fontId="1" fillId="3" borderId="6" xfId="1" applyNumberFormat="1" applyFill="1" applyBorder="1">
      <alignment vertical="center"/>
    </xf>
    <xf numFmtId="178" fontId="1" fillId="3" borderId="6" xfId="1" applyNumberFormat="1" applyFill="1" applyBorder="1" applyAlignment="1">
      <alignment horizontal="right" vertical="center"/>
    </xf>
    <xf numFmtId="178" fontId="1" fillId="2" borderId="14" xfId="1" applyNumberFormat="1" applyFill="1" applyBorder="1" applyAlignment="1">
      <alignment horizontal="center" vertical="center"/>
    </xf>
    <xf numFmtId="178" fontId="1" fillId="2" borderId="3" xfId="1" applyNumberFormat="1" applyFill="1" applyBorder="1">
      <alignment vertical="center"/>
    </xf>
    <xf numFmtId="178" fontId="1" fillId="2" borderId="6" xfId="1" applyNumberFormat="1" applyFill="1" applyBorder="1">
      <alignment vertical="center"/>
    </xf>
    <xf numFmtId="178" fontId="1" fillId="3" borderId="0" xfId="1" applyNumberFormat="1" applyFill="1">
      <alignment vertical="center"/>
    </xf>
    <xf numFmtId="0" fontId="1" fillId="3" borderId="3" xfId="1" applyFill="1" applyBorder="1" applyAlignment="1">
      <alignment horizontal="center" vertical="center"/>
    </xf>
    <xf numFmtId="178" fontId="1" fillId="3" borderId="9" xfId="1" applyNumberFormat="1" applyFill="1" applyBorder="1">
      <alignment vertical="center"/>
    </xf>
    <xf numFmtId="178" fontId="1" fillId="3" borderId="11" xfId="1" applyNumberFormat="1" applyFill="1" applyBorder="1">
      <alignment vertical="center"/>
    </xf>
    <xf numFmtId="178" fontId="1" fillId="3" borderId="5" xfId="1" applyNumberFormat="1" applyFill="1" applyBorder="1">
      <alignment vertical="center"/>
    </xf>
    <xf numFmtId="178" fontId="1" fillId="3" borderId="8" xfId="1" applyNumberFormat="1" applyFill="1" applyBorder="1">
      <alignment vertical="center"/>
    </xf>
    <xf numFmtId="178" fontId="1" fillId="3" borderId="10" xfId="1" applyNumberFormat="1" applyFill="1" applyBorder="1">
      <alignment vertical="center"/>
    </xf>
    <xf numFmtId="178" fontId="1" fillId="3" borderId="7" xfId="1" applyNumberFormat="1" applyFill="1" applyBorder="1">
      <alignment vertical="center"/>
    </xf>
    <xf numFmtId="178" fontId="1" fillId="3" borderId="3" xfId="1" applyNumberFormat="1" applyFill="1" applyBorder="1">
      <alignment vertical="center"/>
    </xf>
    <xf numFmtId="178" fontId="1" fillId="2" borderId="7" xfId="1" applyNumberFormat="1" applyFill="1" applyBorder="1" applyAlignment="1">
      <alignment horizontal="center" vertical="center"/>
    </xf>
    <xf numFmtId="178" fontId="1" fillId="3" borderId="2" xfId="1" applyNumberFormat="1" applyFill="1" applyBorder="1">
      <alignment vertical="center"/>
    </xf>
    <xf numFmtId="49" fontId="16" fillId="3" borderId="0" xfId="1" applyNumberFormat="1" applyFont="1" applyFill="1" applyAlignment="1">
      <alignment horizontal="right" vertical="center"/>
    </xf>
    <xf numFmtId="0" fontId="17" fillId="3" borderId="0" xfId="1" applyFont="1" applyFill="1" applyAlignment="1">
      <alignment horizontal="left" vertical="center"/>
    </xf>
    <xf numFmtId="0" fontId="17" fillId="3" borderId="0" xfId="1" applyFont="1" applyFill="1" applyAlignment="1">
      <alignment horizontal="left" vertical="top"/>
    </xf>
    <xf numFmtId="49" fontId="16" fillId="3" borderId="0" xfId="1" applyNumberFormat="1" applyFont="1" applyFill="1" applyAlignment="1">
      <alignment horizontal="right" vertical="top"/>
    </xf>
    <xf numFmtId="0" fontId="9" fillId="3" borderId="0" xfId="1" applyFont="1" applyFill="1" applyAlignment="1">
      <alignment horizontal="center" vertical="center"/>
    </xf>
    <xf numFmtId="0" fontId="16" fillId="3" borderId="0" xfId="1" applyFont="1" applyFill="1" applyAlignment="1">
      <alignment horizontal="right" vertical="center"/>
    </xf>
    <xf numFmtId="0" fontId="12" fillId="3" borderId="0" xfId="3" applyFont="1" applyFill="1" applyAlignment="1">
      <alignment vertical="center" shrinkToFit="1"/>
    </xf>
    <xf numFmtId="0" fontId="18" fillId="3" borderId="0" xfId="3" applyFont="1" applyFill="1" applyAlignment="1">
      <alignment horizontal="center" vertical="center" wrapText="1"/>
    </xf>
    <xf numFmtId="0" fontId="1" fillId="3" borderId="0" xfId="1" applyFill="1" applyAlignment="1">
      <alignment horizontal="center" vertical="center" textRotation="255"/>
    </xf>
    <xf numFmtId="0" fontId="1" fillId="2" borderId="1" xfId="1" applyFill="1" applyBorder="1" applyAlignment="1">
      <alignment horizontal="right" vertical="center"/>
    </xf>
    <xf numFmtId="0" fontId="1" fillId="3" borderId="4" xfId="1" applyFill="1" applyBorder="1" applyAlignment="1">
      <alignment horizontal="center" vertical="center"/>
    </xf>
    <xf numFmtId="0" fontId="1" fillId="3" borderId="8" xfId="1" applyFill="1" applyBorder="1" applyAlignment="1">
      <alignment horizontal="center" vertical="center"/>
    </xf>
    <xf numFmtId="0" fontId="20" fillId="3" borderId="0" xfId="1" applyFont="1" applyFill="1" applyAlignment="1">
      <alignment horizontal="left" vertical="top" wrapText="1"/>
    </xf>
    <xf numFmtId="0" fontId="1" fillId="3" borderId="2" xfId="1" applyFill="1" applyBorder="1" applyAlignment="1">
      <alignment horizontal="right" vertical="center"/>
    </xf>
    <xf numFmtId="0" fontId="1" fillId="3" borderId="2" xfId="1" applyFill="1" applyBorder="1" applyAlignment="1">
      <alignment horizontal="center" vertical="center"/>
    </xf>
    <xf numFmtId="180" fontId="1" fillId="3" borderId="2" xfId="1" applyNumberFormat="1" applyFill="1" applyBorder="1" applyAlignment="1">
      <alignment horizontal="center" vertical="center"/>
    </xf>
    <xf numFmtId="180" fontId="1" fillId="3" borderId="0" xfId="1" applyNumberFormat="1" applyFill="1" applyAlignment="1">
      <alignment horizontal="center" vertical="center"/>
    </xf>
    <xf numFmtId="0" fontId="1" fillId="3" borderId="0" xfId="1" applyFill="1" applyAlignment="1">
      <alignment horizontal="center" vertical="center"/>
    </xf>
    <xf numFmtId="0" fontId="1" fillId="3" borderId="0" xfId="1" applyFill="1" applyAlignment="1">
      <alignment horizontal="left"/>
    </xf>
    <xf numFmtId="0" fontId="1" fillId="3" borderId="10" xfId="1" applyFill="1" applyBorder="1" applyAlignment="1">
      <alignment horizontal="right" vertical="center"/>
    </xf>
    <xf numFmtId="0" fontId="1" fillId="3" borderId="10" xfId="1" applyFill="1" applyBorder="1" applyAlignment="1">
      <alignment horizontal="center" vertical="center"/>
    </xf>
    <xf numFmtId="0" fontId="1" fillId="2" borderId="7" xfId="1" applyFill="1" applyBorder="1" applyAlignment="1">
      <alignment horizontal="center" vertical="center"/>
    </xf>
    <xf numFmtId="181" fontId="1" fillId="3" borderId="7" xfId="1" applyNumberFormat="1" applyFill="1" applyBorder="1" applyAlignment="1">
      <alignment horizontal="right" vertical="center"/>
    </xf>
    <xf numFmtId="0" fontId="1" fillId="3" borderId="6" xfId="1" applyFill="1" applyBorder="1">
      <alignment vertical="center"/>
    </xf>
    <xf numFmtId="181" fontId="1" fillId="2" borderId="7" xfId="1" applyNumberFormat="1" applyFill="1" applyBorder="1" applyAlignment="1">
      <alignment horizontal="right" vertical="center"/>
    </xf>
    <xf numFmtId="182" fontId="1" fillId="0" borderId="3" xfId="1" applyNumberFormat="1" applyBorder="1" applyAlignment="1">
      <alignment horizontal="right" vertical="center"/>
    </xf>
    <xf numFmtId="178" fontId="1" fillId="2" borderId="3" xfId="1" applyNumberFormat="1" applyFill="1" applyBorder="1" applyAlignment="1">
      <alignment horizontal="center" vertical="center"/>
    </xf>
    <xf numFmtId="0" fontId="1" fillId="3" borderId="15" xfId="1" applyFill="1" applyBorder="1" applyAlignment="1">
      <alignment horizontal="center" vertical="center"/>
    </xf>
    <xf numFmtId="0" fontId="1" fillId="3" borderId="17" xfId="1" applyFill="1" applyBorder="1">
      <alignment vertical="center"/>
    </xf>
    <xf numFmtId="178" fontId="1" fillId="3" borderId="17" xfId="1" applyNumberFormat="1" applyFill="1" applyBorder="1">
      <alignment vertical="center"/>
    </xf>
    <xf numFmtId="182" fontId="1" fillId="0" borderId="15" xfId="1" applyNumberFormat="1" applyBorder="1" applyAlignment="1">
      <alignment horizontal="right" vertical="center"/>
    </xf>
    <xf numFmtId="0" fontId="1" fillId="3" borderId="0" xfId="1" applyFill="1" applyAlignment="1">
      <alignment horizontal="right" vertical="top"/>
    </xf>
    <xf numFmtId="49" fontId="16" fillId="3" borderId="0" xfId="1" applyNumberFormat="1" applyFont="1" applyFill="1" applyAlignment="1">
      <alignment vertical="top" wrapText="1"/>
    </xf>
    <xf numFmtId="181" fontId="1" fillId="3" borderId="7" xfId="1" applyNumberFormat="1" applyFill="1" applyBorder="1">
      <alignment vertical="center"/>
    </xf>
    <xf numFmtId="181" fontId="1" fillId="2" borderId="7" xfId="1" applyNumberFormat="1" applyFill="1" applyBorder="1">
      <alignment vertical="center"/>
    </xf>
    <xf numFmtId="182" fontId="1" fillId="3" borderId="3" xfId="1" applyNumberFormat="1" applyFill="1" applyBorder="1" applyAlignment="1">
      <alignment horizontal="right" vertical="center"/>
    </xf>
    <xf numFmtId="182" fontId="1" fillId="3" borderId="3" xfId="1" applyNumberFormat="1" applyFill="1" applyBorder="1">
      <alignment vertical="center"/>
    </xf>
    <xf numFmtId="181" fontId="1" fillId="3" borderId="15" xfId="1" applyNumberFormat="1" applyFill="1" applyBorder="1">
      <alignment vertical="center"/>
    </xf>
    <xf numFmtId="182" fontId="1" fillId="3" borderId="15" xfId="1" applyNumberFormat="1" applyFill="1" applyBorder="1">
      <alignment vertical="center"/>
    </xf>
    <xf numFmtId="0" fontId="1" fillId="3" borderId="6" xfId="1" applyFill="1" applyBorder="1" applyAlignment="1">
      <alignment horizontal="center" vertical="center"/>
    </xf>
    <xf numFmtId="49" fontId="1" fillId="3" borderId="7" xfId="1" applyNumberFormat="1" applyFill="1" applyBorder="1" applyAlignment="1">
      <alignment horizontal="center" vertical="center"/>
    </xf>
    <xf numFmtId="0" fontId="24" fillId="3" borderId="0" xfId="1" applyFont="1" applyFill="1">
      <alignment vertical="center"/>
    </xf>
    <xf numFmtId="0" fontId="12" fillId="3" borderId="7" xfId="3" applyFont="1" applyFill="1" applyBorder="1" applyAlignment="1">
      <alignment horizontal="left" vertical="center" shrinkToFit="1"/>
    </xf>
    <xf numFmtId="181" fontId="1" fillId="3" borderId="15" xfId="1" applyNumberFormat="1" applyFill="1" applyBorder="1" applyAlignment="1">
      <alignment horizontal="right" vertical="center"/>
    </xf>
    <xf numFmtId="178" fontId="1" fillId="3" borderId="17" xfId="1" applyNumberFormat="1" applyFill="1" applyBorder="1" applyAlignment="1">
      <alignment horizontal="center" vertical="center"/>
    </xf>
    <xf numFmtId="178" fontId="1" fillId="3" borderId="6" xfId="1" applyNumberFormat="1" applyFill="1" applyBorder="1" applyAlignment="1">
      <alignment horizontal="center" vertical="center"/>
    </xf>
    <xf numFmtId="0" fontId="18" fillId="3" borderId="0" xfId="3" applyFont="1" applyFill="1">
      <alignment vertical="center"/>
    </xf>
    <xf numFmtId="183" fontId="25" fillId="3" borderId="0" xfId="3" applyNumberFormat="1" applyFont="1" applyFill="1" applyAlignment="1">
      <alignment horizontal="center" vertical="center"/>
    </xf>
    <xf numFmtId="183" fontId="18" fillId="3" borderId="0" xfId="3" applyNumberFormat="1" applyFont="1" applyFill="1" applyAlignment="1">
      <alignment horizontal="center" vertical="center"/>
    </xf>
    <xf numFmtId="183" fontId="26" fillId="3" borderId="0" xfId="3" applyNumberFormat="1" applyFont="1" applyFill="1" applyAlignment="1">
      <alignment horizontal="center" vertical="center"/>
    </xf>
    <xf numFmtId="0" fontId="27" fillId="3" borderId="0" xfId="3" applyFont="1" applyFill="1" applyAlignment="1">
      <alignment horizontal="center" vertical="center"/>
    </xf>
    <xf numFmtId="0" fontId="18" fillId="3" borderId="0" xfId="3" applyFont="1" applyFill="1" applyAlignment="1">
      <alignment horizontal="center" vertical="center"/>
    </xf>
    <xf numFmtId="0" fontId="26" fillId="3" borderId="0" xfId="3" applyFont="1" applyFill="1" applyAlignment="1">
      <alignment horizontal="center" vertical="center"/>
    </xf>
    <xf numFmtId="14" fontId="18" fillId="3" borderId="0" xfId="3" applyNumberFormat="1" applyFont="1" applyFill="1">
      <alignment vertical="center"/>
    </xf>
    <xf numFmtId="176" fontId="18" fillId="3" borderId="0" xfId="3" applyNumberFormat="1" applyFont="1" applyFill="1">
      <alignment vertical="center"/>
    </xf>
    <xf numFmtId="20" fontId="18" fillId="3" borderId="0" xfId="3" applyNumberFormat="1" applyFont="1" applyFill="1" applyAlignment="1">
      <alignment horizontal="center" vertical="center"/>
    </xf>
    <xf numFmtId="0" fontId="19" fillId="3" borderId="0" xfId="3" applyFont="1" applyFill="1">
      <alignment vertical="center"/>
    </xf>
    <xf numFmtId="0" fontId="28" fillId="3" borderId="0" xfId="3" applyFont="1" applyFill="1">
      <alignment vertical="center"/>
    </xf>
    <xf numFmtId="0" fontId="18" fillId="3" borderId="11" xfId="3" applyFont="1" applyFill="1" applyBorder="1">
      <alignment vertical="center"/>
    </xf>
    <xf numFmtId="0" fontId="18" fillId="3" borderId="10" xfId="3" applyFont="1" applyFill="1" applyBorder="1">
      <alignment vertical="center"/>
    </xf>
    <xf numFmtId="0" fontId="18" fillId="3" borderId="9" xfId="3" applyFont="1" applyFill="1" applyBorder="1">
      <alignment vertical="center"/>
    </xf>
    <xf numFmtId="0" fontId="18" fillId="3" borderId="8" xfId="3" applyFont="1" applyFill="1" applyBorder="1">
      <alignment vertical="center"/>
    </xf>
    <xf numFmtId="0" fontId="18" fillId="3" borderId="5" xfId="3" applyFont="1" applyFill="1" applyBorder="1">
      <alignment vertical="center"/>
    </xf>
    <xf numFmtId="0" fontId="18" fillId="3" borderId="4" xfId="3" applyFont="1" applyFill="1" applyBorder="1">
      <alignment vertical="center"/>
    </xf>
    <xf numFmtId="0" fontId="18" fillId="3" borderId="2" xfId="3" applyFont="1" applyFill="1" applyBorder="1">
      <alignment vertical="center"/>
    </xf>
    <xf numFmtId="0" fontId="18" fillId="3" borderId="1" xfId="3" applyFont="1" applyFill="1" applyBorder="1">
      <alignment vertical="center"/>
    </xf>
    <xf numFmtId="0" fontId="30" fillId="3" borderId="0" xfId="3" applyFont="1" applyFill="1" applyAlignment="1">
      <alignment horizontal="center" vertical="center"/>
    </xf>
    <xf numFmtId="0" fontId="18" fillId="3" borderId="0" xfId="3" applyFont="1" applyFill="1" applyAlignment="1">
      <alignment horizontal="left" vertical="center"/>
    </xf>
    <xf numFmtId="0" fontId="18" fillId="3" borderId="22" xfId="3" applyFont="1" applyFill="1" applyBorder="1">
      <alignment vertical="center"/>
    </xf>
    <xf numFmtId="0" fontId="18" fillId="3" borderId="23" xfId="3" applyFont="1" applyFill="1" applyBorder="1">
      <alignment vertical="center"/>
    </xf>
    <xf numFmtId="0" fontId="19" fillId="3" borderId="0" xfId="3" applyFont="1" applyFill="1" applyAlignment="1">
      <alignment horizontal="center" vertical="center"/>
    </xf>
    <xf numFmtId="0" fontId="18" fillId="3" borderId="0" xfId="3" applyFont="1" applyFill="1" applyAlignment="1">
      <alignment horizontal="center" vertical="center" shrinkToFit="1"/>
    </xf>
    <xf numFmtId="0" fontId="32" fillId="3" borderId="0" xfId="3" applyFont="1" applyFill="1">
      <alignment vertical="center"/>
    </xf>
    <xf numFmtId="0" fontId="32" fillId="3" borderId="0" xfId="3" applyFont="1" applyFill="1" applyAlignment="1">
      <alignment horizontal="center" vertical="center"/>
    </xf>
    <xf numFmtId="0" fontId="12" fillId="3" borderId="0" xfId="3" applyFont="1" applyFill="1" applyAlignment="1">
      <alignment horizontal="center" vertical="center"/>
    </xf>
    <xf numFmtId="0" fontId="12" fillId="3" borderId="0" xfId="3" applyFont="1" applyFill="1" applyAlignment="1">
      <alignment horizontal="left" vertical="center"/>
    </xf>
    <xf numFmtId="0" fontId="18" fillId="3" borderId="14" xfId="3" applyFont="1" applyFill="1" applyBorder="1" applyAlignment="1">
      <alignment horizontal="center" vertical="center" wrapText="1" shrinkToFit="1"/>
    </xf>
    <xf numFmtId="0" fontId="18" fillId="3" borderId="14" xfId="3" applyFont="1" applyFill="1" applyBorder="1" applyAlignment="1">
      <alignment horizontal="center" vertical="center" wrapText="1"/>
    </xf>
    <xf numFmtId="0" fontId="12" fillId="3" borderId="14" xfId="3" applyFont="1" applyFill="1" applyBorder="1" applyAlignment="1">
      <alignment horizontal="center" vertical="center"/>
    </xf>
    <xf numFmtId="180" fontId="12" fillId="3" borderId="14" xfId="3" applyNumberFormat="1" applyFont="1" applyFill="1" applyBorder="1">
      <alignment vertical="center"/>
    </xf>
    <xf numFmtId="186" fontId="12" fillId="3" borderId="13" xfId="3" applyNumberFormat="1" applyFont="1" applyFill="1" applyBorder="1">
      <alignment vertical="center"/>
    </xf>
    <xf numFmtId="0" fontId="12" fillId="3" borderId="14" xfId="3" applyFont="1" applyFill="1" applyBorder="1">
      <alignment vertical="center"/>
    </xf>
    <xf numFmtId="180" fontId="12" fillId="3" borderId="7" xfId="3" applyNumberFormat="1" applyFont="1" applyFill="1" applyBorder="1">
      <alignment vertical="center"/>
    </xf>
    <xf numFmtId="186" fontId="12" fillId="3" borderId="24" xfId="3" applyNumberFormat="1" applyFont="1" applyFill="1" applyBorder="1">
      <alignment vertical="center"/>
    </xf>
    <xf numFmtId="180" fontId="12" fillId="3" borderId="2" xfId="3" applyNumberFormat="1" applyFont="1" applyFill="1" applyBorder="1">
      <alignment vertical="center"/>
    </xf>
    <xf numFmtId="186" fontId="12" fillId="3" borderId="0" xfId="3" applyNumberFormat="1" applyFont="1" applyFill="1">
      <alignment vertical="center"/>
    </xf>
    <xf numFmtId="0" fontId="12" fillId="3" borderId="14" xfId="3" applyFont="1" applyFill="1" applyBorder="1" applyAlignment="1">
      <alignment horizontal="center" vertical="center" wrapText="1"/>
    </xf>
    <xf numFmtId="0" fontId="18" fillId="3" borderId="13" xfId="3" applyFont="1" applyFill="1" applyBorder="1" applyAlignment="1">
      <alignment horizontal="center" vertical="center" wrapText="1"/>
    </xf>
    <xf numFmtId="0" fontId="12" fillId="2" borderId="14" xfId="3" applyFont="1" applyFill="1" applyBorder="1" applyAlignment="1">
      <alignment vertical="center" shrinkToFit="1"/>
    </xf>
    <xf numFmtId="0" fontId="12" fillId="2" borderId="6" xfId="3" applyFont="1" applyFill="1" applyBorder="1" applyAlignment="1">
      <alignment vertical="center" shrinkToFit="1"/>
    </xf>
    <xf numFmtId="185" fontId="12" fillId="2" borderId="14" xfId="3" applyNumberFormat="1" applyFont="1" applyFill="1" applyBorder="1" applyAlignment="1">
      <alignment vertical="center" shrinkToFit="1"/>
    </xf>
    <xf numFmtId="5" fontId="12" fillId="2" borderId="14" xfId="3" applyNumberFormat="1" applyFont="1" applyFill="1" applyBorder="1" applyAlignment="1">
      <alignment vertical="center" shrinkToFit="1"/>
    </xf>
    <xf numFmtId="181" fontId="12" fillId="3" borderId="3" xfId="3" applyNumberFormat="1" applyFont="1" applyFill="1" applyBorder="1">
      <alignment vertical="center"/>
    </xf>
    <xf numFmtId="186" fontId="12" fillId="2" borderId="24" xfId="3" applyNumberFormat="1" applyFont="1" applyFill="1" applyBorder="1">
      <alignment vertical="center"/>
    </xf>
    <xf numFmtId="5" fontId="28" fillId="3" borderId="6" xfId="3" applyNumberFormat="1" applyFont="1" applyFill="1" applyBorder="1">
      <alignment vertical="center"/>
    </xf>
    <xf numFmtId="186" fontId="12" fillId="2" borderId="12" xfId="3" applyNumberFormat="1" applyFont="1" applyFill="1" applyBorder="1">
      <alignment vertical="center"/>
    </xf>
    <xf numFmtId="186" fontId="12" fillId="2" borderId="14" xfId="3" applyNumberFormat="1" applyFont="1" applyFill="1" applyBorder="1">
      <alignment vertical="center"/>
    </xf>
    <xf numFmtId="181" fontId="12" fillId="3" borderId="27" xfId="3" applyNumberFormat="1" applyFont="1" applyFill="1" applyBorder="1">
      <alignment vertical="center"/>
    </xf>
    <xf numFmtId="5" fontId="28" fillId="3" borderId="4" xfId="3" applyNumberFormat="1" applyFont="1" applyFill="1" applyBorder="1">
      <alignment vertical="center"/>
    </xf>
    <xf numFmtId="5" fontId="34" fillId="3" borderId="30" xfId="3" applyNumberFormat="1" applyFont="1" applyFill="1" applyBorder="1">
      <alignment vertical="center"/>
    </xf>
    <xf numFmtId="0" fontId="12" fillId="2" borderId="14" xfId="3" applyFont="1" applyFill="1" applyBorder="1">
      <alignment vertical="center"/>
    </xf>
    <xf numFmtId="0" fontId="12" fillId="2" borderId="6" xfId="3" applyFont="1" applyFill="1" applyBorder="1">
      <alignment vertical="center"/>
    </xf>
    <xf numFmtId="185" fontId="12" fillId="2" borderId="14" xfId="3" applyNumberFormat="1" applyFont="1" applyFill="1" applyBorder="1">
      <alignment vertical="center"/>
    </xf>
    <xf numFmtId="5" fontId="12" fillId="2" borderId="14" xfId="3" applyNumberFormat="1" applyFont="1" applyFill="1" applyBorder="1">
      <alignment vertical="center"/>
    </xf>
    <xf numFmtId="0" fontId="12" fillId="3" borderId="0" xfId="4" applyFont="1" applyFill="1">
      <alignment vertical="center"/>
    </xf>
    <xf numFmtId="0" fontId="12" fillId="3" borderId="0" xfId="4" applyFont="1" applyFill="1" applyAlignment="1"/>
    <xf numFmtId="49" fontId="12" fillId="3" borderId="0" xfId="6" applyNumberFormat="1" applyFont="1" applyFill="1" applyBorder="1" applyAlignment="1">
      <alignment vertical="center"/>
    </xf>
    <xf numFmtId="38" fontId="12" fillId="3" borderId="0" xfId="6" applyFont="1" applyFill="1" applyBorder="1" applyAlignment="1">
      <alignment horizontal="center" vertical="center" shrinkToFit="1"/>
    </xf>
    <xf numFmtId="0" fontId="12" fillId="3" borderId="0" xfId="4" applyFont="1" applyFill="1" applyAlignment="1">
      <alignment horizontal="center" vertical="center" shrinkToFit="1"/>
    </xf>
    <xf numFmtId="38" fontId="12" fillId="3" borderId="0" xfId="5" applyFont="1" applyFill="1" applyBorder="1" applyAlignment="1">
      <alignment horizontal="center" vertical="center" shrinkToFit="1"/>
    </xf>
    <xf numFmtId="187" fontId="18" fillId="3" borderId="0" xfId="4" applyNumberFormat="1" applyFont="1" applyFill="1" applyAlignment="1">
      <alignment vertical="center" wrapText="1" shrinkToFit="1"/>
    </xf>
    <xf numFmtId="0" fontId="18" fillId="3" borderId="0" xfId="4" applyFont="1" applyFill="1" applyAlignment="1">
      <alignment vertical="center" wrapText="1" shrinkToFit="1"/>
    </xf>
    <xf numFmtId="0" fontId="19" fillId="3" borderId="0" xfId="4" applyFont="1" applyFill="1" applyAlignment="1">
      <alignment horizontal="center" vertical="center" wrapText="1" shrinkToFit="1"/>
    </xf>
    <xf numFmtId="0" fontId="18" fillId="3" borderId="0" xfId="4" applyFont="1" applyFill="1" applyAlignment="1">
      <alignment horizontal="center" vertical="center" wrapText="1" shrinkToFit="1"/>
    </xf>
    <xf numFmtId="0" fontId="12" fillId="3" borderId="0" xfId="4" applyFont="1" applyFill="1" applyAlignment="1">
      <alignment vertical="center" shrinkToFit="1"/>
    </xf>
    <xf numFmtId="0" fontId="12" fillId="3" borderId="0" xfId="4" applyFont="1" applyFill="1" applyAlignment="1">
      <alignment horizontal="right" vertical="center" shrinkToFit="1"/>
    </xf>
    <xf numFmtId="38" fontId="12" fillId="3" borderId="0" xfId="5" applyFont="1" applyFill="1" applyBorder="1" applyAlignment="1">
      <alignment vertical="center" shrinkToFit="1"/>
    </xf>
    <xf numFmtId="38" fontId="12" fillId="3" borderId="0" xfId="5" applyFont="1" applyFill="1" applyBorder="1" applyAlignment="1">
      <alignment vertical="center"/>
    </xf>
    <xf numFmtId="188" fontId="12" fillId="3" borderId="0" xfId="5" applyNumberFormat="1" applyFont="1" applyFill="1" applyBorder="1" applyAlignment="1">
      <alignment vertical="center"/>
    </xf>
    <xf numFmtId="38" fontId="28" fillId="3" borderId="0" xfId="5" applyFont="1" applyFill="1" applyBorder="1">
      <alignment vertical="center"/>
    </xf>
    <xf numFmtId="38" fontId="12" fillId="3" borderId="0" xfId="5" applyFont="1" applyFill="1" applyBorder="1">
      <alignment vertical="center"/>
    </xf>
    <xf numFmtId="38" fontId="12" fillId="3" borderId="0" xfId="5" applyFont="1" applyFill="1" applyBorder="1" applyAlignment="1">
      <alignment horizontal="right" vertical="center"/>
    </xf>
    <xf numFmtId="38" fontId="12" fillId="3" borderId="14" xfId="6" applyFont="1" applyFill="1" applyBorder="1" applyAlignment="1">
      <alignment horizontal="center" vertical="center" shrinkToFit="1"/>
    </xf>
    <xf numFmtId="0" fontId="12" fillId="3" borderId="14" xfId="4" applyFont="1" applyFill="1" applyBorder="1" applyAlignment="1">
      <alignment horizontal="center" vertical="center" shrinkToFit="1"/>
    </xf>
    <xf numFmtId="38" fontId="12" fillId="3" borderId="14" xfId="5" applyFont="1" applyFill="1" applyBorder="1" applyAlignment="1">
      <alignment horizontal="center" vertical="center" shrinkToFit="1"/>
    </xf>
    <xf numFmtId="0" fontId="35" fillId="3" borderId="0" xfId="3" applyFont="1" applyFill="1" applyAlignment="1">
      <alignment horizontal="left" vertical="center"/>
    </xf>
    <xf numFmtId="187" fontId="18" fillId="3" borderId="13" xfId="4" applyNumberFormat="1" applyFont="1" applyFill="1" applyBorder="1" applyAlignment="1">
      <alignment horizontal="center" vertical="center" wrapText="1" shrinkToFit="1"/>
    </xf>
    <xf numFmtId="0" fontId="18" fillId="3" borderId="13" xfId="4" applyFont="1" applyFill="1" applyBorder="1" applyAlignment="1">
      <alignment horizontal="center" vertical="center" wrapText="1" shrinkToFit="1"/>
    </xf>
    <xf numFmtId="0" fontId="18" fillId="3" borderId="13" xfId="4" applyFont="1" applyFill="1" applyBorder="1" applyAlignment="1">
      <alignment horizontal="center" vertical="center" shrinkToFit="1"/>
    </xf>
    <xf numFmtId="38" fontId="12" fillId="2" borderId="6" xfId="5" applyFont="1" applyFill="1" applyBorder="1">
      <alignment vertical="center"/>
    </xf>
    <xf numFmtId="38" fontId="12" fillId="2" borderId="14" xfId="5" applyFont="1" applyFill="1" applyBorder="1" applyAlignment="1">
      <alignment horizontal="right" vertical="center"/>
    </xf>
    <xf numFmtId="6" fontId="12" fillId="3" borderId="3" xfId="5" applyNumberFormat="1" applyFont="1" applyFill="1" applyBorder="1" applyAlignment="1">
      <alignment vertical="center"/>
    </xf>
    <xf numFmtId="188" fontId="12" fillId="2" borderId="14" xfId="5" applyNumberFormat="1" applyFont="1" applyFill="1" applyBorder="1" applyAlignment="1">
      <alignment vertical="center"/>
    </xf>
    <xf numFmtId="6" fontId="28" fillId="3" borderId="6" xfId="5" applyNumberFormat="1" applyFont="1" applyFill="1" applyBorder="1">
      <alignment vertical="center"/>
    </xf>
    <xf numFmtId="38" fontId="12" fillId="2" borderId="6" xfId="5" applyFont="1" applyFill="1" applyBorder="1" applyAlignment="1">
      <alignment vertical="center" shrinkToFit="1"/>
    </xf>
    <xf numFmtId="38" fontId="12" fillId="2" borderId="14" xfId="5" applyFont="1" applyFill="1" applyBorder="1" applyAlignment="1">
      <alignment vertical="center"/>
    </xf>
    <xf numFmtId="0" fontId="12" fillId="2" borderId="13" xfId="3" applyFont="1" applyFill="1" applyBorder="1">
      <alignment vertical="center"/>
    </xf>
    <xf numFmtId="0" fontId="12" fillId="2" borderId="4" xfId="3" applyFont="1" applyFill="1" applyBorder="1">
      <alignment vertical="center"/>
    </xf>
    <xf numFmtId="38" fontId="12" fillId="2" borderId="4" xfId="5" applyFont="1" applyFill="1" applyBorder="1">
      <alignment vertical="center"/>
    </xf>
    <xf numFmtId="38" fontId="12" fillId="2" borderId="13" xfId="5" applyFont="1" applyFill="1" applyBorder="1" applyAlignment="1">
      <alignment horizontal="right" vertical="center"/>
    </xf>
    <xf numFmtId="6" fontId="12" fillId="3" borderId="2" xfId="5" applyNumberFormat="1" applyFont="1" applyFill="1" applyBorder="1" applyAlignment="1">
      <alignment vertical="center"/>
    </xf>
    <xf numFmtId="188" fontId="12" fillId="2" borderId="13" xfId="5" applyNumberFormat="1" applyFont="1" applyFill="1" applyBorder="1" applyAlignment="1">
      <alignment vertical="center"/>
    </xf>
    <xf numFmtId="6" fontId="34" fillId="3" borderId="30" xfId="5" applyNumberFormat="1" applyFont="1" applyFill="1" applyBorder="1">
      <alignment vertical="center"/>
    </xf>
    <xf numFmtId="188" fontId="12" fillId="3" borderId="0" xfId="5" applyNumberFormat="1" applyFont="1" applyFill="1" applyBorder="1" applyAlignment="1">
      <alignment horizontal="center" vertical="center"/>
    </xf>
    <xf numFmtId="38" fontId="12" fillId="3" borderId="0" xfId="5" applyFont="1" applyFill="1" applyBorder="1" applyAlignment="1">
      <alignment horizontal="center" vertical="center"/>
    </xf>
    <xf numFmtId="186" fontId="12" fillId="3" borderId="14" xfId="9" applyNumberFormat="1" applyFont="1" applyFill="1" applyBorder="1">
      <alignment vertical="center"/>
    </xf>
    <xf numFmtId="0" fontId="16" fillId="3" borderId="0" xfId="1" applyFont="1" applyFill="1" applyAlignment="1">
      <alignment horizontal="left" vertical="top" wrapText="1"/>
    </xf>
    <xf numFmtId="0" fontId="1" fillId="3" borderId="14" xfId="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178" fontId="16" fillId="3" borderId="14" xfId="1" applyNumberFormat="1" applyFont="1" applyFill="1" applyBorder="1" applyAlignment="1">
      <alignment horizontal="center" vertical="center" shrinkToFit="1"/>
    </xf>
    <xf numFmtId="0" fontId="16" fillId="3" borderId="14" xfId="1" applyFont="1" applyFill="1" applyBorder="1" applyAlignment="1">
      <alignment horizontal="center" vertical="center" shrinkToFit="1"/>
    </xf>
    <xf numFmtId="49" fontId="1" fillId="3" borderId="7" xfId="1" applyNumberFormat="1" applyFill="1" applyBorder="1" applyAlignment="1">
      <alignment horizontal="center" vertical="center"/>
    </xf>
    <xf numFmtId="49" fontId="1" fillId="3" borderId="6" xfId="1" applyNumberFormat="1" applyFill="1" applyBorder="1" applyAlignment="1">
      <alignment horizontal="center" vertical="center"/>
    </xf>
    <xf numFmtId="178" fontId="16" fillId="3" borderId="7" xfId="1" applyNumberFormat="1" applyFont="1" applyFill="1" applyBorder="1" applyAlignment="1">
      <alignment horizontal="center" vertical="center"/>
    </xf>
    <xf numFmtId="178" fontId="16" fillId="3" borderId="6" xfId="1" applyNumberFormat="1" applyFont="1" applyFill="1" applyBorder="1" applyAlignment="1">
      <alignment horizontal="center" vertical="center"/>
    </xf>
    <xf numFmtId="0" fontId="1" fillId="3" borderId="7" xfId="1" applyFill="1" applyBorder="1" applyAlignment="1">
      <alignment horizontal="center" vertical="center"/>
    </xf>
    <xf numFmtId="0" fontId="1" fillId="3" borderId="6" xfId="1" applyFill="1" applyBorder="1" applyAlignment="1">
      <alignment horizontal="center" vertical="center"/>
    </xf>
    <xf numFmtId="0" fontId="16" fillId="3" borderId="0" xfId="1" applyFont="1" applyFill="1" applyAlignment="1">
      <alignment wrapText="1"/>
    </xf>
    <xf numFmtId="0" fontId="12" fillId="3" borderId="1" xfId="3" applyFont="1" applyFill="1" applyBorder="1" applyAlignment="1">
      <alignment horizontal="center" vertical="center"/>
    </xf>
    <xf numFmtId="0" fontId="12" fillId="3" borderId="4"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11" xfId="3" applyFont="1" applyFill="1" applyBorder="1" applyAlignment="1">
      <alignment horizontal="center" vertical="center"/>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4"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24" fillId="3" borderId="0" xfId="1" applyFont="1" applyFill="1" applyAlignment="1">
      <alignment horizontal="center" vertical="center"/>
    </xf>
    <xf numFmtId="0" fontId="11" fillId="3" borderId="0" xfId="1" applyFont="1" applyFill="1" applyAlignment="1">
      <alignment horizontal="right" vertical="center"/>
    </xf>
    <xf numFmtId="0" fontId="12" fillId="2" borderId="7"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12" fillId="3" borderId="7" xfId="3" applyFont="1" applyFill="1" applyBorder="1" applyAlignment="1">
      <alignment horizontal="left" vertical="center" shrinkToFit="1"/>
    </xf>
    <xf numFmtId="0" fontId="12" fillId="3" borderId="3" xfId="3" applyFont="1" applyFill="1" applyBorder="1" applyAlignment="1">
      <alignment horizontal="left" vertical="center" shrinkToFit="1"/>
    </xf>
    <xf numFmtId="181" fontId="1" fillId="2" borderId="7" xfId="1" applyNumberFormat="1" applyFill="1" applyBorder="1" applyAlignment="1">
      <alignment horizontal="center" vertical="center"/>
    </xf>
    <xf numFmtId="181" fontId="1" fillId="2" borderId="3" xfId="1" applyNumberFormat="1" applyFill="1" applyBorder="1" applyAlignment="1">
      <alignment horizontal="center" vertical="center"/>
    </xf>
    <xf numFmtId="178" fontId="1" fillId="3" borderId="7" xfId="1" applyNumberFormat="1" applyFill="1" applyBorder="1" applyAlignment="1">
      <alignment horizontal="center" vertical="center"/>
    </xf>
    <xf numFmtId="178" fontId="1" fillId="3" borderId="6" xfId="1" applyNumberFormat="1" applyFill="1" applyBorder="1" applyAlignment="1">
      <alignment horizontal="center" vertical="center"/>
    </xf>
    <xf numFmtId="181" fontId="1" fillId="3" borderId="15" xfId="1" applyNumberFormat="1" applyFill="1" applyBorder="1" applyAlignment="1">
      <alignment horizontal="right" vertical="center"/>
    </xf>
    <xf numFmtId="181" fontId="1" fillId="3" borderId="16" xfId="1" applyNumberFormat="1" applyFill="1" applyBorder="1" applyAlignment="1">
      <alignment horizontal="right" vertical="center"/>
    </xf>
    <xf numFmtId="178" fontId="1" fillId="3" borderId="15" xfId="1" applyNumberFormat="1" applyFill="1" applyBorder="1" applyAlignment="1">
      <alignment horizontal="center" vertical="center"/>
    </xf>
    <xf numFmtId="178" fontId="1" fillId="3" borderId="17" xfId="1" applyNumberFormat="1" applyFill="1" applyBorder="1" applyAlignment="1">
      <alignment horizontal="center" vertical="center"/>
    </xf>
    <xf numFmtId="0" fontId="1" fillId="3" borderId="13" xfId="1" applyFill="1" applyBorder="1" applyAlignment="1">
      <alignment horizontal="center" vertical="center"/>
    </xf>
    <xf numFmtId="0" fontId="1" fillId="3" borderId="12" xfId="1" applyFill="1" applyBorder="1" applyAlignment="1">
      <alignment horizontal="center" vertical="center"/>
    </xf>
    <xf numFmtId="0" fontId="5" fillId="3" borderId="1" xfId="1" applyFont="1" applyFill="1" applyBorder="1" applyAlignment="1">
      <alignment horizontal="center" vertical="center" shrinkToFit="1"/>
    </xf>
    <xf numFmtId="0" fontId="5" fillId="3" borderId="4" xfId="1" applyFont="1" applyFill="1" applyBorder="1" applyAlignment="1">
      <alignment horizontal="center" vertical="center" shrinkToFit="1"/>
    </xf>
    <xf numFmtId="0" fontId="5" fillId="3" borderId="9" xfId="1" applyFont="1" applyFill="1" applyBorder="1" applyAlignment="1">
      <alignment horizontal="center" vertical="center" shrinkToFit="1"/>
    </xf>
    <xf numFmtId="0" fontId="5" fillId="3" borderId="11" xfId="1" applyFont="1" applyFill="1" applyBorder="1" applyAlignment="1">
      <alignment horizontal="center" vertical="center" shrinkToFit="1"/>
    </xf>
    <xf numFmtId="0" fontId="16" fillId="3" borderId="14"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7" xfId="1" applyFont="1" applyFill="1" applyBorder="1" applyAlignment="1">
      <alignment horizontal="center" vertical="center"/>
    </xf>
    <xf numFmtId="0" fontId="16" fillId="3" borderId="6" xfId="1" applyFont="1" applyFill="1" applyBorder="1" applyAlignment="1">
      <alignment horizontal="center" vertical="center"/>
    </xf>
    <xf numFmtId="178" fontId="1" fillId="3" borderId="14" xfId="1" applyNumberFormat="1" applyFill="1" applyBorder="1" applyAlignment="1">
      <alignment horizontal="center" vertical="center" shrinkToFit="1"/>
    </xf>
    <xf numFmtId="0" fontId="16" fillId="3" borderId="7"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6" xfId="1" applyFont="1" applyFill="1" applyBorder="1" applyAlignment="1">
      <alignment horizontal="center" vertical="center" shrinkToFit="1"/>
    </xf>
    <xf numFmtId="0" fontId="1" fillId="2" borderId="9" xfId="1" applyFill="1" applyBorder="1" applyAlignment="1">
      <alignment horizontal="right" vertical="center"/>
    </xf>
    <xf numFmtId="0" fontId="1" fillId="2" borderId="10" xfId="1" applyFill="1" applyBorder="1" applyAlignment="1">
      <alignment horizontal="right" vertical="center"/>
    </xf>
    <xf numFmtId="180" fontId="1" fillId="3" borderId="7" xfId="1" applyNumberFormat="1" applyFill="1" applyBorder="1" applyAlignment="1">
      <alignment horizontal="right" vertical="center"/>
    </xf>
    <xf numFmtId="180" fontId="1" fillId="3" borderId="3" xfId="1" applyNumberFormat="1" applyFill="1" applyBorder="1" applyAlignment="1">
      <alignment horizontal="right" vertical="center"/>
    </xf>
    <xf numFmtId="0" fontId="5" fillId="3" borderId="5" xfId="1" applyFont="1" applyFill="1" applyBorder="1" applyAlignment="1">
      <alignment horizontal="center" vertical="center" shrinkToFit="1"/>
    </xf>
    <xf numFmtId="0" fontId="5" fillId="3" borderId="8" xfId="1" applyFont="1" applyFill="1" applyBorder="1" applyAlignment="1">
      <alignment horizontal="center" vertical="center" shrinkToFit="1"/>
    </xf>
    <xf numFmtId="0" fontId="16" fillId="3" borderId="12" xfId="1" applyFont="1" applyFill="1" applyBorder="1" applyAlignment="1">
      <alignment horizontal="center" vertical="center" wrapText="1"/>
    </xf>
    <xf numFmtId="0" fontId="9" fillId="3" borderId="0" xfId="1" applyFont="1" applyFill="1" applyAlignment="1">
      <alignment horizontal="left" vertical="center"/>
    </xf>
    <xf numFmtId="0" fontId="12" fillId="2" borderId="14" xfId="3" applyFont="1" applyFill="1" applyBorder="1" applyAlignment="1">
      <alignment horizontal="left" vertical="center" shrinkToFit="1"/>
    </xf>
    <xf numFmtId="0" fontId="12" fillId="2" borderId="7" xfId="3" applyFont="1" applyFill="1" applyBorder="1" applyAlignment="1">
      <alignment horizontal="left" vertical="center" shrinkToFit="1"/>
    </xf>
    <xf numFmtId="0" fontId="12" fillId="2" borderId="6" xfId="3" applyFont="1" applyFill="1" applyBorder="1" applyAlignment="1">
      <alignment horizontal="left" vertical="center" shrinkToFit="1"/>
    </xf>
    <xf numFmtId="0" fontId="19" fillId="3" borderId="13" xfId="3" applyFont="1" applyFill="1" applyBorder="1" applyAlignment="1">
      <alignment horizontal="center" vertical="center" shrinkToFit="1"/>
    </xf>
    <xf numFmtId="5" fontId="18" fillId="3" borderId="18" xfId="3" applyNumberFormat="1" applyFont="1" applyFill="1" applyBorder="1" applyAlignment="1">
      <alignment horizontal="right" vertical="center" shrinkToFit="1"/>
    </xf>
    <xf numFmtId="0" fontId="30" fillId="3" borderId="0" xfId="3" applyFont="1" applyFill="1" applyAlignment="1">
      <alignment horizontal="center" vertical="center" wrapText="1"/>
    </xf>
    <xf numFmtId="0" fontId="30" fillId="3" borderId="0" xfId="3" applyFont="1" applyFill="1" applyAlignment="1">
      <alignment horizontal="center" vertical="center"/>
    </xf>
    <xf numFmtId="0" fontId="29" fillId="3" borderId="0" xfId="3" applyFont="1" applyFill="1" applyAlignment="1">
      <alignment horizontal="center" vertical="center" wrapText="1"/>
    </xf>
    <xf numFmtId="184" fontId="18" fillId="2" borderId="0" xfId="3" applyNumberFormat="1" applyFont="1" applyFill="1" applyAlignment="1">
      <alignment horizontal="right" vertical="center"/>
    </xf>
    <xf numFmtId="180" fontId="18" fillId="2" borderId="0" xfId="3" applyNumberFormat="1" applyFont="1" applyFill="1" applyAlignment="1">
      <alignment horizontal="right" vertical="center"/>
    </xf>
    <xf numFmtId="0" fontId="18" fillId="3" borderId="0" xfId="3" applyFont="1" applyFill="1" applyAlignment="1">
      <alignment horizontal="left" vertical="center"/>
    </xf>
    <xf numFmtId="184" fontId="18" fillId="3" borderId="0" xfId="3" applyNumberFormat="1" applyFont="1" applyFill="1" applyAlignment="1">
      <alignment horizontal="right" vertical="center"/>
    </xf>
    <xf numFmtId="184" fontId="18" fillId="0" borderId="0" xfId="3" applyNumberFormat="1" applyFont="1" applyAlignment="1">
      <alignment horizontal="right" vertical="center"/>
    </xf>
    <xf numFmtId="5" fontId="18" fillId="2" borderId="21" xfId="3" applyNumberFormat="1" applyFont="1" applyFill="1" applyBorder="1" applyAlignment="1">
      <alignment horizontal="right" vertical="center" shrinkToFit="1"/>
    </xf>
    <xf numFmtId="5" fontId="18" fillId="2" borderId="20" xfId="3" applyNumberFormat="1" applyFont="1" applyFill="1" applyBorder="1" applyAlignment="1">
      <alignment horizontal="right" vertical="center" shrinkToFit="1"/>
    </xf>
    <xf numFmtId="5" fontId="18" fillId="2" borderId="13" xfId="3" applyNumberFormat="1" applyFont="1" applyFill="1" applyBorder="1" applyAlignment="1">
      <alignment horizontal="right" vertical="center" shrinkToFit="1"/>
    </xf>
    <xf numFmtId="5" fontId="18" fillId="3" borderId="13" xfId="3" applyNumberFormat="1" applyFont="1" applyFill="1" applyBorder="1" applyAlignment="1">
      <alignment horizontal="right" vertical="center" shrinkToFit="1"/>
    </xf>
    <xf numFmtId="185" fontId="18" fillId="3" borderId="0" xfId="3" applyNumberFormat="1" applyFont="1" applyFill="1" applyAlignment="1">
      <alignment horizontal="right" vertical="center"/>
    </xf>
    <xf numFmtId="0" fontId="18" fillId="3" borderId="0" xfId="3" applyFont="1" applyFill="1" applyAlignment="1">
      <alignment horizontal="right" vertical="center"/>
    </xf>
    <xf numFmtId="0" fontId="18" fillId="2" borderId="0" xfId="3" applyFont="1" applyFill="1" applyAlignment="1">
      <alignment horizontal="right" vertical="center"/>
    </xf>
    <xf numFmtId="0" fontId="30" fillId="3" borderId="3" xfId="3" applyFont="1" applyFill="1" applyBorder="1" applyAlignment="1">
      <alignment horizontal="left" vertical="top" wrapText="1"/>
    </xf>
    <xf numFmtId="0" fontId="30" fillId="3" borderId="2" xfId="3" applyFont="1" applyFill="1" applyBorder="1" applyAlignment="1">
      <alignment horizontal="center" vertical="center"/>
    </xf>
    <xf numFmtId="0" fontId="29" fillId="3" borderId="0" xfId="3" applyFont="1" applyFill="1" applyAlignment="1">
      <alignment horizontal="center" vertical="center"/>
    </xf>
    <xf numFmtId="0" fontId="18" fillId="3" borderId="18" xfId="3" applyFont="1" applyFill="1" applyBorder="1" applyAlignment="1">
      <alignment horizontal="center" vertical="center"/>
    </xf>
    <xf numFmtId="0" fontId="18" fillId="3" borderId="19" xfId="3" applyFont="1" applyFill="1" applyBorder="1" applyAlignment="1">
      <alignment horizontal="center" vertical="center"/>
    </xf>
    <xf numFmtId="185" fontId="18" fillId="3" borderId="17" xfId="3" applyNumberFormat="1" applyFont="1" applyFill="1" applyBorder="1" applyAlignment="1">
      <alignment horizontal="right" vertical="center"/>
    </xf>
    <xf numFmtId="185" fontId="18" fillId="3" borderId="18" xfId="3" applyNumberFormat="1" applyFont="1" applyFill="1" applyBorder="1" applyAlignment="1">
      <alignment horizontal="right" vertical="center"/>
    </xf>
    <xf numFmtId="0" fontId="18" fillId="3" borderId="12" xfId="3" applyFont="1" applyFill="1" applyBorder="1" applyAlignment="1">
      <alignment horizontal="center" vertical="center"/>
    </xf>
    <xf numFmtId="0" fontId="18" fillId="3" borderId="13" xfId="3" applyFont="1" applyFill="1" applyBorder="1" applyAlignment="1">
      <alignment horizontal="center" vertical="center"/>
    </xf>
    <xf numFmtId="185" fontId="18" fillId="3" borderId="6" xfId="3" applyNumberFormat="1" applyFont="1" applyFill="1" applyBorder="1" applyAlignment="1">
      <alignment horizontal="right" vertical="center"/>
    </xf>
    <xf numFmtId="185" fontId="18" fillId="3" borderId="14" xfId="3" applyNumberFormat="1" applyFont="1" applyFill="1" applyBorder="1" applyAlignment="1">
      <alignment horizontal="right" vertical="center"/>
    </xf>
    <xf numFmtId="185" fontId="18" fillId="2" borderId="7" xfId="3" applyNumberFormat="1" applyFont="1" applyFill="1" applyBorder="1" applyAlignment="1">
      <alignment horizontal="right" vertical="center"/>
    </xf>
    <xf numFmtId="185" fontId="18" fillId="2" borderId="6" xfId="3" applyNumberFormat="1" applyFont="1" applyFill="1" applyBorder="1" applyAlignment="1">
      <alignment horizontal="right" vertical="center"/>
    </xf>
    <xf numFmtId="185" fontId="18" fillId="3" borderId="14" xfId="3" applyNumberFormat="1" applyFont="1" applyFill="1" applyBorder="1">
      <alignment vertical="center"/>
    </xf>
    <xf numFmtId="5" fontId="18" fillId="2" borderId="7" xfId="3" applyNumberFormat="1" applyFont="1" applyFill="1" applyBorder="1" applyAlignment="1">
      <alignment horizontal="right" vertical="center" shrinkToFit="1"/>
    </xf>
    <xf numFmtId="5" fontId="18" fillId="2" borderId="6" xfId="3" applyNumberFormat="1" applyFont="1" applyFill="1" applyBorder="1" applyAlignment="1">
      <alignment horizontal="right" vertical="center" shrinkToFit="1"/>
    </xf>
    <xf numFmtId="5" fontId="18" fillId="2" borderId="14" xfId="3" applyNumberFormat="1" applyFont="1" applyFill="1" applyBorder="1" applyAlignment="1">
      <alignment horizontal="right" vertical="center" shrinkToFit="1"/>
    </xf>
    <xf numFmtId="5" fontId="18" fillId="3" borderId="14" xfId="3" applyNumberFormat="1" applyFont="1" applyFill="1" applyBorder="1" applyAlignment="1">
      <alignment horizontal="right" vertical="center" shrinkToFit="1"/>
    </xf>
    <xf numFmtId="185" fontId="18" fillId="3" borderId="4" xfId="3" applyNumberFormat="1" applyFont="1" applyFill="1" applyBorder="1" applyAlignment="1">
      <alignment horizontal="right" vertical="center"/>
    </xf>
    <xf numFmtId="185" fontId="18" fillId="3" borderId="13" xfId="3" applyNumberFormat="1" applyFont="1" applyFill="1" applyBorder="1" applyAlignment="1">
      <alignment horizontal="right" vertical="center"/>
    </xf>
    <xf numFmtId="185" fontId="18" fillId="2" borderId="21" xfId="3" applyNumberFormat="1" applyFont="1" applyFill="1" applyBorder="1" applyAlignment="1">
      <alignment horizontal="right" vertical="center"/>
    </xf>
    <xf numFmtId="185" fontId="18" fillId="2" borderId="20" xfId="3" applyNumberFormat="1" applyFont="1" applyFill="1" applyBorder="1" applyAlignment="1">
      <alignment horizontal="right" vertical="center"/>
    </xf>
    <xf numFmtId="185" fontId="18" fillId="3" borderId="13" xfId="3" applyNumberFormat="1" applyFont="1" applyFill="1" applyBorder="1">
      <alignment vertical="center"/>
    </xf>
    <xf numFmtId="0" fontId="18" fillId="3" borderId="14" xfId="3" applyFont="1" applyFill="1" applyBorder="1" applyAlignment="1">
      <alignment horizontal="center" vertical="center"/>
    </xf>
    <xf numFmtId="0" fontId="31" fillId="0" borderId="0" xfId="3" applyFont="1" applyAlignment="1">
      <alignment horizontal="center" vertical="center"/>
    </xf>
    <xf numFmtId="0" fontId="18" fillId="3" borderId="14" xfId="3" applyFont="1" applyFill="1" applyBorder="1" applyAlignment="1">
      <alignment horizontal="left" vertical="center"/>
    </xf>
    <xf numFmtId="0" fontId="30" fillId="2" borderId="7" xfId="3" applyFont="1" applyFill="1" applyBorder="1" applyAlignment="1">
      <alignment horizontal="center" vertical="center" shrinkToFit="1"/>
    </xf>
    <xf numFmtId="0" fontId="30" fillId="2" borderId="3" xfId="3" applyFont="1" applyFill="1" applyBorder="1" applyAlignment="1">
      <alignment horizontal="center" vertical="center" shrinkToFit="1"/>
    </xf>
    <xf numFmtId="0" fontId="30" fillId="2" borderId="6" xfId="3" applyFont="1" applyFill="1" applyBorder="1" applyAlignment="1">
      <alignment horizontal="center" vertical="center" shrinkToFit="1"/>
    </xf>
    <xf numFmtId="0" fontId="18" fillId="3" borderId="1" xfId="3" applyFont="1" applyFill="1" applyBorder="1" applyAlignment="1">
      <alignment horizontal="center" vertical="center" shrinkToFit="1"/>
    </xf>
    <xf numFmtId="0" fontId="18" fillId="3" borderId="2" xfId="3" applyFont="1" applyFill="1" applyBorder="1" applyAlignment="1">
      <alignment horizontal="center" vertical="center" shrinkToFit="1"/>
    </xf>
    <xf numFmtId="0" fontId="18" fillId="3" borderId="4" xfId="3" applyFont="1" applyFill="1" applyBorder="1" applyAlignment="1">
      <alignment horizontal="center" vertical="center" shrinkToFit="1"/>
    </xf>
    <xf numFmtId="0" fontId="18" fillId="3" borderId="9" xfId="3" applyFont="1" applyFill="1" applyBorder="1" applyAlignment="1">
      <alignment horizontal="center" vertical="center" shrinkToFit="1"/>
    </xf>
    <xf numFmtId="0" fontId="18" fillId="3" borderId="10" xfId="3" applyFont="1" applyFill="1" applyBorder="1" applyAlignment="1">
      <alignment horizontal="center" vertical="center" shrinkToFit="1"/>
    </xf>
    <xf numFmtId="0" fontId="18" fillId="3" borderId="11"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2" xfId="3" applyFont="1" applyFill="1" applyBorder="1" applyAlignment="1">
      <alignment horizontal="center" vertical="center" shrinkToFit="1"/>
    </xf>
    <xf numFmtId="0" fontId="30" fillId="2" borderId="4" xfId="3" applyFont="1" applyFill="1" applyBorder="1" applyAlignment="1">
      <alignment horizontal="center" vertical="center" shrinkToFit="1"/>
    </xf>
    <xf numFmtId="0" fontId="30" fillId="2" borderId="9" xfId="3" applyFont="1" applyFill="1" applyBorder="1" applyAlignment="1">
      <alignment horizontal="center" vertical="center" shrinkToFit="1"/>
    </xf>
    <xf numFmtId="0" fontId="30" fillId="2" borderId="10" xfId="3" applyFont="1" applyFill="1" applyBorder="1" applyAlignment="1">
      <alignment horizontal="center" vertical="center" shrinkToFit="1"/>
    </xf>
    <xf numFmtId="0" fontId="30" fillId="2" borderId="11" xfId="3" applyFont="1" applyFill="1" applyBorder="1" applyAlignment="1">
      <alignment horizontal="center" vertical="center" shrinkToFit="1"/>
    </xf>
    <xf numFmtId="0" fontId="30" fillId="3" borderId="14" xfId="3" applyFont="1" applyFill="1" applyBorder="1" applyAlignment="1">
      <alignment horizontal="center" vertical="center"/>
    </xf>
    <xf numFmtId="0" fontId="30" fillId="3" borderId="14" xfId="3" applyFont="1" applyFill="1" applyBorder="1" applyAlignment="1">
      <alignment horizontal="center" vertical="center" wrapText="1"/>
    </xf>
    <xf numFmtId="0" fontId="18" fillId="3" borderId="23" xfId="3" applyFont="1" applyFill="1" applyBorder="1" applyAlignment="1">
      <alignment horizontal="center" vertical="center"/>
    </xf>
    <xf numFmtId="0" fontId="30" fillId="3" borderId="6" xfId="3" applyFont="1" applyFill="1" applyBorder="1" applyAlignment="1">
      <alignment horizontal="center" vertical="center"/>
    </xf>
    <xf numFmtId="0" fontId="30" fillId="0" borderId="14" xfId="3" applyFont="1" applyBorder="1" applyAlignment="1">
      <alignment horizontal="center" vertical="center" wrapText="1"/>
    </xf>
    <xf numFmtId="0" fontId="30" fillId="0" borderId="14" xfId="3" applyFont="1" applyBorder="1" applyAlignment="1">
      <alignment horizontal="center" vertical="center"/>
    </xf>
    <xf numFmtId="38" fontId="12" fillId="3" borderId="28" xfId="5" applyFont="1" applyFill="1" applyBorder="1" applyAlignment="1">
      <alignment horizontal="center" vertical="center" shrinkToFit="1"/>
    </xf>
    <xf numFmtId="38" fontId="12" fillId="3" borderId="29" xfId="5" applyFont="1" applyFill="1" applyBorder="1" applyAlignment="1">
      <alignment horizontal="center" vertical="center" shrinkToFit="1"/>
    </xf>
    <xf numFmtId="0" fontId="33" fillId="3" borderId="0" xfId="3" applyFont="1" applyFill="1" applyAlignment="1">
      <alignment horizontal="center" vertical="center"/>
    </xf>
    <xf numFmtId="0" fontId="18" fillId="3" borderId="7" xfId="3" applyFont="1" applyFill="1" applyBorder="1" applyAlignment="1">
      <alignment horizontal="center" vertical="center"/>
    </xf>
    <xf numFmtId="0" fontId="18" fillId="3" borderId="6" xfId="3" applyFont="1" applyFill="1" applyBorder="1" applyAlignment="1">
      <alignment horizontal="center" vertical="center"/>
    </xf>
    <xf numFmtId="0" fontId="12" fillId="2" borderId="7" xfId="3" applyFont="1" applyFill="1" applyBorder="1" applyAlignment="1">
      <alignment horizontal="left" vertical="center"/>
    </xf>
    <xf numFmtId="0" fontId="12" fillId="2" borderId="6" xfId="3" applyFont="1" applyFill="1" applyBorder="1" applyAlignment="1">
      <alignment horizontal="left" vertical="center"/>
    </xf>
    <xf numFmtId="0" fontId="34" fillId="3" borderId="0" xfId="3" applyFont="1" applyFill="1" applyAlignment="1">
      <alignment horizontal="left" vertical="center" wrapText="1"/>
    </xf>
    <xf numFmtId="0" fontId="34" fillId="3" borderId="10" xfId="3" applyFont="1" applyFill="1" applyBorder="1" applyAlignment="1">
      <alignment horizontal="left" vertical="center" wrapText="1"/>
    </xf>
    <xf numFmtId="0" fontId="12" fillId="3" borderId="10" xfId="3" applyFont="1" applyFill="1" applyBorder="1" applyAlignment="1">
      <alignment horizontal="left" vertical="center" wrapText="1"/>
    </xf>
    <xf numFmtId="0" fontId="12" fillId="3" borderId="25"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2" fillId="3" borderId="28" xfId="3" applyFont="1" applyFill="1" applyBorder="1" applyAlignment="1">
      <alignment horizontal="center" vertical="center"/>
    </xf>
    <xf numFmtId="0" fontId="12" fillId="3" borderId="29" xfId="3" applyFont="1" applyFill="1" applyBorder="1" applyAlignment="1">
      <alignment horizontal="center" vertical="center"/>
    </xf>
  </cellXfs>
  <cellStyles count="10">
    <cellStyle name="パーセント" xfId="9" builtinId="5"/>
    <cellStyle name="ハイパーリンク 2" xfId="8" xr:uid="{DF162421-E2D7-4FB7-A788-BA2E301F215F}"/>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238125</xdr:colOff>
      <xdr:row>0</xdr:row>
      <xdr:rowOff>133350</xdr:rowOff>
    </xdr:from>
    <xdr:to>
      <xdr:col>8</xdr:col>
      <xdr:colOff>1064559</xdr:colOff>
      <xdr:row>1</xdr:row>
      <xdr:rowOff>171450</xdr:rowOff>
    </xdr:to>
    <xdr:sp macro="" textlink="">
      <xdr:nvSpPr>
        <xdr:cNvPr id="2" name="吹き出し: 角を丸めた四角形 1">
          <a:extLst>
            <a:ext uri="{FF2B5EF4-FFF2-40B4-BE49-F238E27FC236}">
              <a16:creationId xmlns:a16="http://schemas.microsoft.com/office/drawing/2014/main" id="{39FC0FB9-545D-43B3-9D04-BC4BB7EDC257}"/>
            </a:ext>
          </a:extLst>
        </xdr:cNvPr>
        <xdr:cNvSpPr/>
      </xdr:nvSpPr>
      <xdr:spPr>
        <a:xfrm>
          <a:off x="2457450" y="133350"/>
          <a:ext cx="3522009"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6</xdr:col>
      <xdr:colOff>237004</xdr:colOff>
      <xdr:row>3</xdr:row>
      <xdr:rowOff>100853</xdr:rowOff>
    </xdr:from>
    <xdr:to>
      <xdr:col>7</xdr:col>
      <xdr:colOff>1122829</xdr:colOff>
      <xdr:row>7</xdr:row>
      <xdr:rowOff>212912</xdr:rowOff>
    </xdr:to>
    <xdr:sp macro="" textlink="">
      <xdr:nvSpPr>
        <xdr:cNvPr id="3" name="吹き出し: 角を丸めた四角形 2">
          <a:extLst>
            <a:ext uri="{FF2B5EF4-FFF2-40B4-BE49-F238E27FC236}">
              <a16:creationId xmlns:a16="http://schemas.microsoft.com/office/drawing/2014/main" id="{DD598B20-6A78-429C-A15A-80DBDD19CAD2}"/>
            </a:ext>
          </a:extLst>
        </xdr:cNvPr>
        <xdr:cNvSpPr/>
      </xdr:nvSpPr>
      <xdr:spPr>
        <a:xfrm>
          <a:off x="3465979" y="1186703"/>
          <a:ext cx="1333500" cy="1112184"/>
        </a:xfrm>
        <a:prstGeom prst="wedgeRoundRectCallout">
          <a:avLst>
            <a:gd name="adj1" fmla="val -96970"/>
            <a:gd name="adj2" fmla="val 4327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仮名にて</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担当者ごとに作成する。</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4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twoCellAnchor>
    <xdr:from>
      <xdr:col>8</xdr:col>
      <xdr:colOff>0</xdr:colOff>
      <xdr:row>5</xdr:row>
      <xdr:rowOff>44824</xdr:rowOff>
    </xdr:from>
    <xdr:to>
      <xdr:col>10</xdr:col>
      <xdr:colOff>352425</xdr:colOff>
      <xdr:row>8</xdr:row>
      <xdr:rowOff>209551</xdr:rowOff>
    </xdr:to>
    <xdr:sp macro="" textlink="">
      <xdr:nvSpPr>
        <xdr:cNvPr id="4" name="吹き出し: 角を丸めた四角形 3">
          <a:extLst>
            <a:ext uri="{FF2B5EF4-FFF2-40B4-BE49-F238E27FC236}">
              <a16:creationId xmlns:a16="http://schemas.microsoft.com/office/drawing/2014/main" id="{5DC6A738-E1FE-40F1-8FC0-46B3E4BE9813}"/>
            </a:ext>
          </a:extLst>
        </xdr:cNvPr>
        <xdr:cNvSpPr/>
      </xdr:nvSpPr>
      <xdr:spPr>
        <a:xfrm>
          <a:off x="4914900" y="1578349"/>
          <a:ext cx="2000250" cy="993402"/>
        </a:xfrm>
        <a:prstGeom prst="wedgeRoundRectCallout">
          <a:avLst>
            <a:gd name="adj1" fmla="val -11343"/>
            <a:gd name="adj2" fmla="val 10121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遂行した業務内容が農業者年金業務であることが明確にわかるよう、具体的に記入をする。</a:t>
          </a:r>
        </a:p>
      </xdr:txBody>
    </xdr:sp>
    <xdr:clientData/>
  </xdr:twoCellAnchor>
  <xdr:twoCellAnchor>
    <xdr:from>
      <xdr:col>5</xdr:col>
      <xdr:colOff>56030</xdr:colOff>
      <xdr:row>11</xdr:row>
      <xdr:rowOff>0</xdr:rowOff>
    </xdr:from>
    <xdr:to>
      <xdr:col>7</xdr:col>
      <xdr:colOff>1218079</xdr:colOff>
      <xdr:row>17</xdr:row>
      <xdr:rowOff>162486</xdr:rowOff>
    </xdr:to>
    <xdr:sp macro="" textlink="">
      <xdr:nvSpPr>
        <xdr:cNvPr id="5" name="吹き出し: 角を丸めた四角形 4">
          <a:extLst>
            <a:ext uri="{FF2B5EF4-FFF2-40B4-BE49-F238E27FC236}">
              <a16:creationId xmlns:a16="http://schemas.microsoft.com/office/drawing/2014/main" id="{6A6102AC-DD07-4F3E-B9A8-6BF2A23FC56E}"/>
            </a:ext>
          </a:extLst>
        </xdr:cNvPr>
        <xdr:cNvSpPr/>
      </xdr:nvSpPr>
      <xdr:spPr>
        <a:xfrm>
          <a:off x="2723030" y="3124200"/>
          <a:ext cx="2171699" cy="1762686"/>
        </a:xfrm>
        <a:prstGeom prst="wedgeRoundRectCallout">
          <a:avLst>
            <a:gd name="adj1" fmla="val -72524"/>
            <a:gd name="adj2" fmla="val 7333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時間単位で入力する。</a:t>
          </a:r>
        </a:p>
        <a:p>
          <a:pPr algn="l"/>
          <a:r>
            <a:rPr kumimoji="1" lang="en-US" altLang="ja-JP" sz="900">
              <a:solidFill>
                <a:schemeClr val="tx1"/>
              </a:solidFill>
              <a:latin typeface="ＭＳ Ｐゴシック" panose="020B0600070205080204" pitchFamily="50" charset="-128"/>
              <a:ea typeface="ＭＳ Ｐゴシック" panose="020B0600070205080204" pitchFamily="50" charset="-128"/>
            </a:rPr>
            <a:t>※</a:t>
          </a:r>
          <a:r>
            <a:rPr kumimoji="1" lang="ja-JP" altLang="en-US" sz="900">
              <a:solidFill>
                <a:schemeClr val="tx1"/>
              </a:solidFill>
              <a:latin typeface="ＭＳ Ｐゴシック" panose="020B0600070205080204" pitchFamily="50" charset="-128"/>
              <a:ea typeface="ＭＳ Ｐゴシック" panose="020B0600070205080204" pitchFamily="50" charset="-128"/>
            </a:rPr>
            <a:t>７時間４５分の場合→７．７５と入力</a:t>
          </a:r>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業務の従事時間は受託機関の１日の所定労働時間で頭打ちにする。それ以上の場合は右の超過勤務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残業</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欄に入力する。</a:t>
          </a:r>
        </a:p>
      </xdr:txBody>
    </xdr:sp>
    <xdr:clientData/>
  </xdr:twoCellAnchor>
  <xdr:twoCellAnchor>
    <xdr:from>
      <xdr:col>0</xdr:col>
      <xdr:colOff>39782</xdr:colOff>
      <xdr:row>16</xdr:row>
      <xdr:rowOff>112059</xdr:rowOff>
    </xdr:from>
    <xdr:to>
      <xdr:col>3</xdr:col>
      <xdr:colOff>235324</xdr:colOff>
      <xdr:row>19</xdr:row>
      <xdr:rowOff>22411</xdr:rowOff>
    </xdr:to>
    <xdr:sp macro="" textlink="">
      <xdr:nvSpPr>
        <xdr:cNvPr id="6" name="吹き出し: 角を丸めた四角形 5">
          <a:extLst>
            <a:ext uri="{FF2B5EF4-FFF2-40B4-BE49-F238E27FC236}">
              <a16:creationId xmlns:a16="http://schemas.microsoft.com/office/drawing/2014/main" id="{756150B0-4E9B-4BCE-8345-C97AE31D228F}"/>
            </a:ext>
          </a:extLst>
        </xdr:cNvPr>
        <xdr:cNvSpPr/>
      </xdr:nvSpPr>
      <xdr:spPr>
        <a:xfrm>
          <a:off x="39782" y="4569759"/>
          <a:ext cx="1852892" cy="710452"/>
        </a:xfrm>
        <a:prstGeom prst="wedgeRoundRectCallout">
          <a:avLst>
            <a:gd name="adj1" fmla="val 45132"/>
            <a:gd name="adj2" fmla="val 586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往復の移動時間を含めることが可能。下記注２）のとおり。</a:t>
          </a:r>
        </a:p>
      </xdr:txBody>
    </xdr:sp>
    <xdr:clientData/>
  </xdr:twoCellAnchor>
  <xdr:twoCellAnchor>
    <xdr:from>
      <xdr:col>5</xdr:col>
      <xdr:colOff>76200</xdr:colOff>
      <xdr:row>20</xdr:row>
      <xdr:rowOff>161925</xdr:rowOff>
    </xdr:from>
    <xdr:to>
      <xdr:col>8</xdr:col>
      <xdr:colOff>0</xdr:colOff>
      <xdr:row>23</xdr:row>
      <xdr:rowOff>89647</xdr:rowOff>
    </xdr:to>
    <xdr:sp macro="" textlink="">
      <xdr:nvSpPr>
        <xdr:cNvPr id="7" name="吹き出し: 角を丸めた四角形 6">
          <a:extLst>
            <a:ext uri="{FF2B5EF4-FFF2-40B4-BE49-F238E27FC236}">
              <a16:creationId xmlns:a16="http://schemas.microsoft.com/office/drawing/2014/main" id="{B36941B8-AE48-4963-8B8C-02724E1526BB}"/>
            </a:ext>
          </a:extLst>
        </xdr:cNvPr>
        <xdr:cNvSpPr/>
      </xdr:nvSpPr>
      <xdr:spPr>
        <a:xfrm>
          <a:off x="2743200" y="5686425"/>
          <a:ext cx="2171700" cy="727822"/>
        </a:xfrm>
        <a:prstGeom prst="wedgeRoundRectCallout">
          <a:avLst>
            <a:gd name="adj1" fmla="val 20175"/>
            <a:gd name="adj2" fmla="val -850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主な用務地（市区町村名、地区名または集落名）を記入。</a:t>
          </a:r>
        </a:p>
      </xdr:txBody>
    </xdr:sp>
    <xdr:clientData/>
  </xdr:twoCellAnchor>
  <xdr:twoCellAnchor>
    <xdr:from>
      <xdr:col>3</xdr:col>
      <xdr:colOff>224678</xdr:colOff>
      <xdr:row>24</xdr:row>
      <xdr:rowOff>0</xdr:rowOff>
    </xdr:from>
    <xdr:to>
      <xdr:col>7</xdr:col>
      <xdr:colOff>615204</xdr:colOff>
      <xdr:row>30</xdr:row>
      <xdr:rowOff>22411</xdr:rowOff>
    </xdr:to>
    <xdr:sp macro="" textlink="">
      <xdr:nvSpPr>
        <xdr:cNvPr id="8" name="吹き出し: 角を丸めた四角形 7">
          <a:extLst>
            <a:ext uri="{FF2B5EF4-FFF2-40B4-BE49-F238E27FC236}">
              <a16:creationId xmlns:a16="http://schemas.microsoft.com/office/drawing/2014/main" id="{EC07EA9E-9C10-4581-8FC1-473F31D111D9}"/>
            </a:ext>
          </a:extLst>
        </xdr:cNvPr>
        <xdr:cNvSpPr/>
      </xdr:nvSpPr>
      <xdr:spPr>
        <a:xfrm>
          <a:off x="1882028" y="6591300"/>
          <a:ext cx="2409826" cy="1622611"/>
        </a:xfrm>
        <a:prstGeom prst="wedgeRoundRectCallout">
          <a:avLst>
            <a:gd name="adj1" fmla="val -38372"/>
            <a:gd name="adj2" fmla="val -11770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研修会等の項目の中に農業者年金業務以外の項目を含んでいる場合、農業者年金業務の時間数は研修会全体の時間数ではなく、農業者年金に係る研修の時間数のみ。</a:t>
          </a:r>
        </a:p>
      </xdr:txBody>
    </xdr:sp>
    <xdr:clientData/>
  </xdr:twoCellAnchor>
  <xdr:twoCellAnchor>
    <xdr:from>
      <xdr:col>8</xdr:col>
      <xdr:colOff>935689</xdr:colOff>
      <xdr:row>38</xdr:row>
      <xdr:rowOff>44823</xdr:rowOff>
    </xdr:from>
    <xdr:to>
      <xdr:col>12</xdr:col>
      <xdr:colOff>201703</xdr:colOff>
      <xdr:row>40</xdr:row>
      <xdr:rowOff>19050</xdr:rowOff>
    </xdr:to>
    <xdr:sp macro="" textlink="">
      <xdr:nvSpPr>
        <xdr:cNvPr id="9" name="吹き出し: 角を丸めた四角形 8">
          <a:extLst>
            <a:ext uri="{FF2B5EF4-FFF2-40B4-BE49-F238E27FC236}">
              <a16:creationId xmlns:a16="http://schemas.microsoft.com/office/drawing/2014/main" id="{17104022-6D2E-4ADE-A0D2-8D17A8A80FBE}"/>
            </a:ext>
          </a:extLst>
        </xdr:cNvPr>
        <xdr:cNvSpPr/>
      </xdr:nvSpPr>
      <xdr:spPr>
        <a:xfrm>
          <a:off x="5850589" y="10369923"/>
          <a:ext cx="2466414" cy="507627"/>
        </a:xfrm>
        <a:prstGeom prst="wedgeRoundRectCallout">
          <a:avLst>
            <a:gd name="adj1" fmla="val -24072"/>
            <a:gd name="adj2" fmla="val 16352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加入推進に係る事務等も含める。下記注５）のとおり。</a:t>
          </a:r>
        </a:p>
      </xdr:txBody>
    </xdr:sp>
    <xdr:clientData/>
  </xdr:twoCellAnchor>
  <xdr:twoCellAnchor>
    <xdr:from>
      <xdr:col>5</xdr:col>
      <xdr:colOff>549647</xdr:colOff>
      <xdr:row>38</xdr:row>
      <xdr:rowOff>44824</xdr:rowOff>
    </xdr:from>
    <xdr:to>
      <xdr:col>8</xdr:col>
      <xdr:colOff>837078</xdr:colOff>
      <xdr:row>42</xdr:row>
      <xdr:rowOff>11205</xdr:rowOff>
    </xdr:to>
    <xdr:sp macro="" textlink="">
      <xdr:nvSpPr>
        <xdr:cNvPr id="10" name="吹き出し: 角を丸めた四角形 9">
          <a:extLst>
            <a:ext uri="{FF2B5EF4-FFF2-40B4-BE49-F238E27FC236}">
              <a16:creationId xmlns:a16="http://schemas.microsoft.com/office/drawing/2014/main" id="{21111912-8082-486E-B6A6-F5BE4DA28F91}"/>
            </a:ext>
          </a:extLst>
        </xdr:cNvPr>
        <xdr:cNvSpPr/>
      </xdr:nvSpPr>
      <xdr:spPr>
        <a:xfrm>
          <a:off x="3216647" y="10369924"/>
          <a:ext cx="2535331" cy="1033181"/>
        </a:xfrm>
        <a:prstGeom prst="wedgeRoundRectCallout">
          <a:avLst>
            <a:gd name="adj1" fmla="val -48515"/>
            <a:gd name="adj2" fmla="val 829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月までの当該時間を業務日誌（年度集計用）シートの農業者年金業務の従事時間超勤</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残業</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に転記してください。</a:t>
          </a:r>
        </a:p>
      </xdr:txBody>
    </xdr:sp>
    <xdr:clientData/>
  </xdr:twoCellAnchor>
  <xdr:twoCellAnchor>
    <xdr:from>
      <xdr:col>0</xdr:col>
      <xdr:colOff>134472</xdr:colOff>
      <xdr:row>38</xdr:row>
      <xdr:rowOff>33618</xdr:rowOff>
    </xdr:from>
    <xdr:to>
      <xdr:col>5</xdr:col>
      <xdr:colOff>515472</xdr:colOff>
      <xdr:row>41</xdr:row>
      <xdr:rowOff>262779</xdr:rowOff>
    </xdr:to>
    <xdr:sp macro="" textlink="">
      <xdr:nvSpPr>
        <xdr:cNvPr id="11" name="吹き出し: 角を丸めた四角形 10">
          <a:extLst>
            <a:ext uri="{FF2B5EF4-FFF2-40B4-BE49-F238E27FC236}">
              <a16:creationId xmlns:a16="http://schemas.microsoft.com/office/drawing/2014/main" id="{8D6DB285-74CB-42DB-8EC6-4D992FE86DA2}"/>
            </a:ext>
          </a:extLst>
        </xdr:cNvPr>
        <xdr:cNvSpPr/>
      </xdr:nvSpPr>
      <xdr:spPr>
        <a:xfrm>
          <a:off x="134472" y="10358718"/>
          <a:ext cx="3048000" cy="1029261"/>
        </a:xfrm>
        <a:prstGeom prst="wedgeRoundRectCallout">
          <a:avLst>
            <a:gd name="adj1" fmla="val -196"/>
            <a:gd name="adj2" fmla="val 8381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a:t>
          </a:r>
          <a:r>
            <a:rPr kumimoji="1" lang="en-US" altLang="ja-JP" sz="1200">
              <a:solidFill>
                <a:schemeClr val="tx1"/>
              </a:solidFill>
              <a:latin typeface="ＭＳ Ｐゴシック" panose="020B0600070205080204" pitchFamily="50" charset="-128"/>
              <a:ea typeface="+mn-ea"/>
            </a:rPr>
            <a:t>B.</a:t>
          </a:r>
          <a:r>
            <a:rPr kumimoji="1" lang="ja-JP" altLang="en-US" sz="1200">
              <a:solidFill>
                <a:schemeClr val="tx1"/>
              </a:solidFill>
              <a:latin typeface="ＭＳ Ｐゴシック" panose="020B0600070205080204" pitchFamily="50" charset="-128"/>
              <a:ea typeface="+mn-ea"/>
            </a:rPr>
            <a:t>所定労働時間内に転記してください。</a:t>
          </a:r>
        </a:p>
      </xdr:txBody>
    </xdr:sp>
    <xdr:clientData/>
  </xdr:twoCellAnchor>
  <xdr:twoCellAnchor>
    <xdr:from>
      <xdr:col>10</xdr:col>
      <xdr:colOff>276225</xdr:colOff>
      <xdr:row>40</xdr:row>
      <xdr:rowOff>145677</xdr:rowOff>
    </xdr:from>
    <xdr:to>
      <xdr:col>12</xdr:col>
      <xdr:colOff>304800</xdr:colOff>
      <xdr:row>46</xdr:row>
      <xdr:rowOff>44824</xdr:rowOff>
    </xdr:to>
    <xdr:sp macro="" textlink="">
      <xdr:nvSpPr>
        <xdr:cNvPr id="12" name="吹き出し: 角を丸めた四角形 11">
          <a:extLst>
            <a:ext uri="{FF2B5EF4-FFF2-40B4-BE49-F238E27FC236}">
              <a16:creationId xmlns:a16="http://schemas.microsoft.com/office/drawing/2014/main" id="{86FABC34-B6AC-4816-B1D7-5CBD888CC319}"/>
            </a:ext>
          </a:extLst>
        </xdr:cNvPr>
        <xdr:cNvSpPr/>
      </xdr:nvSpPr>
      <xdr:spPr>
        <a:xfrm>
          <a:off x="6838950" y="11004177"/>
          <a:ext cx="1581150" cy="1613647"/>
        </a:xfrm>
        <a:prstGeom prst="wedgeRoundRectCallout">
          <a:avLst>
            <a:gd name="adj1" fmla="val -69521"/>
            <a:gd name="adj2" fmla="val 24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月までの当該時間を業務日誌（年度集計用）シートの加入推進の年間活動時間に転記してください。</a:t>
          </a:r>
        </a:p>
      </xdr:txBody>
    </xdr:sp>
    <xdr:clientData/>
  </xdr:twoCellAnchor>
  <xdr:twoCellAnchor>
    <xdr:from>
      <xdr:col>0</xdr:col>
      <xdr:colOff>33618</xdr:colOff>
      <xdr:row>0</xdr:row>
      <xdr:rowOff>67236</xdr:rowOff>
    </xdr:from>
    <xdr:to>
      <xdr:col>3</xdr:col>
      <xdr:colOff>11207</xdr:colOff>
      <xdr:row>1</xdr:row>
      <xdr:rowOff>78445</xdr:rowOff>
    </xdr:to>
    <xdr:sp macro="" textlink="">
      <xdr:nvSpPr>
        <xdr:cNvPr id="13" name="テキスト ボックス 12">
          <a:extLst>
            <a:ext uri="{FF2B5EF4-FFF2-40B4-BE49-F238E27FC236}">
              <a16:creationId xmlns:a16="http://schemas.microsoft.com/office/drawing/2014/main" id="{9F2CCC4E-6B44-43A7-81D8-84E49862E7CE}"/>
            </a:ext>
          </a:extLst>
        </xdr:cNvPr>
        <xdr:cNvSpPr txBox="1"/>
      </xdr:nvSpPr>
      <xdr:spPr>
        <a:xfrm>
          <a:off x="33618" y="67236"/>
          <a:ext cx="1636060" cy="35859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145676</xdr:colOff>
      <xdr:row>0</xdr:row>
      <xdr:rowOff>280145</xdr:rowOff>
    </xdr:from>
    <xdr:to>
      <xdr:col>28</xdr:col>
      <xdr:colOff>493059</xdr:colOff>
      <xdr:row>18</xdr:row>
      <xdr:rowOff>37710</xdr:rowOff>
    </xdr:to>
    <xdr:pic>
      <xdr:nvPicPr>
        <xdr:cNvPr id="12" name="図 11">
          <a:extLst>
            <a:ext uri="{FF2B5EF4-FFF2-40B4-BE49-F238E27FC236}">
              <a16:creationId xmlns:a16="http://schemas.microsoft.com/office/drawing/2014/main" id="{66F58CC7-A448-46AA-AA78-883F9F2A5712}"/>
            </a:ext>
          </a:extLst>
        </xdr:cNvPr>
        <xdr:cNvPicPr>
          <a:picLocks noChangeAspect="1"/>
        </xdr:cNvPicPr>
      </xdr:nvPicPr>
      <xdr:blipFill>
        <a:blip xmlns:r="http://schemas.openxmlformats.org/officeDocument/2006/relationships" r:embed="rId1"/>
        <a:stretch>
          <a:fillRect/>
        </a:stretch>
      </xdr:blipFill>
      <xdr:spPr>
        <a:xfrm>
          <a:off x="8438029" y="280145"/>
          <a:ext cx="8550089" cy="5707889"/>
        </a:xfrm>
        <a:prstGeom prst="rect">
          <a:avLst/>
        </a:prstGeom>
      </xdr:spPr>
    </xdr:pic>
    <xdr:clientData/>
  </xdr:twoCellAnchor>
  <xdr:twoCellAnchor>
    <xdr:from>
      <xdr:col>3</xdr:col>
      <xdr:colOff>0</xdr:colOff>
      <xdr:row>0</xdr:row>
      <xdr:rowOff>47625</xdr:rowOff>
    </xdr:from>
    <xdr:to>
      <xdr:col>11</xdr:col>
      <xdr:colOff>313765</xdr:colOff>
      <xdr:row>1</xdr:row>
      <xdr:rowOff>28575</xdr:rowOff>
    </xdr:to>
    <xdr:sp macro="" textlink="">
      <xdr:nvSpPr>
        <xdr:cNvPr id="2" name="吹き出し: 角を丸めた四角形 1">
          <a:extLst>
            <a:ext uri="{FF2B5EF4-FFF2-40B4-BE49-F238E27FC236}">
              <a16:creationId xmlns:a16="http://schemas.microsoft.com/office/drawing/2014/main" id="{7724CC35-49CC-454A-81AD-D5BE5DA67D48}"/>
            </a:ext>
          </a:extLst>
        </xdr:cNvPr>
        <xdr:cNvSpPr/>
      </xdr:nvSpPr>
      <xdr:spPr>
        <a:xfrm>
          <a:off x="2333625" y="47625"/>
          <a:ext cx="3476065"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4</xdr:col>
      <xdr:colOff>457200</xdr:colOff>
      <xdr:row>3</xdr:row>
      <xdr:rowOff>285750</xdr:rowOff>
    </xdr:from>
    <xdr:to>
      <xdr:col>13</xdr:col>
      <xdr:colOff>514350</xdr:colOff>
      <xdr:row>8</xdr:row>
      <xdr:rowOff>246530</xdr:rowOff>
    </xdr:to>
    <xdr:sp macro="" textlink="">
      <xdr:nvSpPr>
        <xdr:cNvPr id="3" name="吹き出し: 角を丸めた四角形 2">
          <a:extLst>
            <a:ext uri="{FF2B5EF4-FFF2-40B4-BE49-F238E27FC236}">
              <a16:creationId xmlns:a16="http://schemas.microsoft.com/office/drawing/2014/main" id="{615BFD31-6D2F-412B-8B28-7CF9B7637F27}"/>
            </a:ext>
          </a:extLst>
        </xdr:cNvPr>
        <xdr:cNvSpPr/>
      </xdr:nvSpPr>
      <xdr:spPr>
        <a:xfrm>
          <a:off x="3181350" y="1343025"/>
          <a:ext cx="3752850" cy="1418105"/>
        </a:xfrm>
        <a:prstGeom prst="wedgeRoundRectCallout">
          <a:avLst>
            <a:gd name="adj1" fmla="val -36915"/>
            <a:gd name="adj2" fmla="val 82026"/>
            <a:gd name="adj3" fmla="val 1666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当該年度における勤務日数（週休日、祝日、年末年始等を除いた日数）を記入する。</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原則、全ての職員が同一となります。各種休暇等で勤務しなかった日についても、年間所定労働日数には含まれますのでご注意願います。（休日として年間所定労働日数から除かない。）不明な場合は、総務（人事）担当部署にご確認をお願いします。</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142876</xdr:colOff>
      <xdr:row>6</xdr:row>
      <xdr:rowOff>38099</xdr:rowOff>
    </xdr:from>
    <xdr:to>
      <xdr:col>4</xdr:col>
      <xdr:colOff>133351</xdr:colOff>
      <xdr:row>8</xdr:row>
      <xdr:rowOff>381000</xdr:rowOff>
    </xdr:to>
    <xdr:sp macro="" textlink="">
      <xdr:nvSpPr>
        <xdr:cNvPr id="4" name="吹き出し: 角を丸めた四角形 3">
          <a:extLst>
            <a:ext uri="{FF2B5EF4-FFF2-40B4-BE49-F238E27FC236}">
              <a16:creationId xmlns:a16="http://schemas.microsoft.com/office/drawing/2014/main" id="{2FD9C679-3B5E-4245-A655-DCE2EE3F16BF}"/>
            </a:ext>
          </a:extLst>
        </xdr:cNvPr>
        <xdr:cNvSpPr/>
      </xdr:nvSpPr>
      <xdr:spPr>
        <a:xfrm>
          <a:off x="266701" y="1981199"/>
          <a:ext cx="2590800" cy="914401"/>
        </a:xfrm>
        <a:prstGeom prst="wedgeRoundRectCallout">
          <a:avLst>
            <a:gd name="adj1" fmla="val -3970"/>
            <a:gd name="adj2" fmla="val 8865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就業規則等で定められた１日の所定労働時間数を記入する。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就業時間数は時間単位で小数で記入してください。（７時間４５分→</a:t>
          </a:r>
          <a:r>
            <a:rPr kumimoji="1" lang="en-US" altLang="ja-JP" sz="1000">
              <a:solidFill>
                <a:schemeClr val="tx1"/>
              </a:solidFill>
              <a:latin typeface="ＭＳ Ｐゴシック" panose="020B0600070205080204" pitchFamily="50" charset="-128"/>
              <a:ea typeface="ＭＳ Ｐゴシック" panose="020B0600070205080204" pitchFamily="50" charset="-128"/>
            </a:rPr>
            <a:t>『7.75』</a:t>
          </a:r>
          <a:r>
            <a:rPr kumimoji="1" lang="ja-JP" altLang="en-US" sz="1000">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104774</xdr:colOff>
      <xdr:row>26</xdr:row>
      <xdr:rowOff>76200</xdr:rowOff>
    </xdr:from>
    <xdr:to>
      <xdr:col>8</xdr:col>
      <xdr:colOff>11205</xdr:colOff>
      <xdr:row>29</xdr:row>
      <xdr:rowOff>228600</xdr:rowOff>
    </xdr:to>
    <xdr:sp macro="" textlink="">
      <xdr:nvSpPr>
        <xdr:cNvPr id="5" name="吹き出し: 角を丸めた四角形 4">
          <a:extLst>
            <a:ext uri="{FF2B5EF4-FFF2-40B4-BE49-F238E27FC236}">
              <a16:creationId xmlns:a16="http://schemas.microsoft.com/office/drawing/2014/main" id="{7DF81585-FD4E-41C4-A95A-14B25A7E2C44}"/>
            </a:ext>
          </a:extLst>
        </xdr:cNvPr>
        <xdr:cNvSpPr/>
      </xdr:nvSpPr>
      <xdr:spPr>
        <a:xfrm>
          <a:off x="104774" y="8229600"/>
          <a:ext cx="4097431" cy="952500"/>
        </a:xfrm>
        <a:prstGeom prst="wedgeRoundRectCallout">
          <a:avLst>
            <a:gd name="adj1" fmla="val -3319"/>
            <a:gd name="adj2" fmla="val -648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１日の労働時間</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年間の労働日数</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で別途計算し、入力をしてください。</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（例）</a:t>
          </a:r>
          <a:r>
            <a:rPr kumimoji="1" lang="en-US" altLang="ja-JP" sz="1200">
              <a:solidFill>
                <a:schemeClr val="tx1"/>
              </a:solidFill>
              <a:latin typeface="ＭＳ Ｐゴシック" panose="020B0600070205080204" pitchFamily="50" charset="-128"/>
              <a:ea typeface="ＭＳ Ｐゴシック" panose="020B0600070205080204" pitchFamily="50" charset="-128"/>
            </a:rPr>
            <a:t>1</a:t>
          </a:r>
          <a:r>
            <a:rPr kumimoji="1" lang="ja-JP" altLang="en-US" sz="1200">
              <a:solidFill>
                <a:schemeClr val="tx1"/>
              </a:solidFill>
              <a:latin typeface="ＭＳ Ｐゴシック" panose="020B0600070205080204" pitchFamily="50" charset="-128"/>
              <a:ea typeface="ＭＳ Ｐゴシック" panose="020B0600070205080204" pitchFamily="50" charset="-128"/>
            </a:rPr>
            <a:t>日の労働時間→７．５時間、労働日数→６３日</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年間所定総労働時間→４７２．５時間</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95250</xdr:colOff>
      <xdr:row>16</xdr:row>
      <xdr:rowOff>235324</xdr:rowOff>
    </xdr:from>
    <xdr:to>
      <xdr:col>4</xdr:col>
      <xdr:colOff>100853</xdr:colOff>
      <xdr:row>20</xdr:row>
      <xdr:rowOff>22412</xdr:rowOff>
    </xdr:to>
    <xdr:sp macro="" textlink="">
      <xdr:nvSpPr>
        <xdr:cNvPr id="6" name="吹き出し: 角を丸めた四角形 5">
          <a:extLst>
            <a:ext uri="{FF2B5EF4-FFF2-40B4-BE49-F238E27FC236}">
              <a16:creationId xmlns:a16="http://schemas.microsoft.com/office/drawing/2014/main" id="{3F82EDE9-8565-4166-A3E5-92B024299C97}"/>
            </a:ext>
          </a:extLst>
        </xdr:cNvPr>
        <xdr:cNvSpPr/>
      </xdr:nvSpPr>
      <xdr:spPr>
        <a:xfrm>
          <a:off x="95250" y="5647765"/>
          <a:ext cx="2728632" cy="862853"/>
        </a:xfrm>
        <a:prstGeom prst="wedgeRoundRectCallout">
          <a:avLst>
            <a:gd name="adj1" fmla="val 50352"/>
            <a:gd name="adj2" fmla="val -8163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所定時間内</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133350</xdr:colOff>
      <xdr:row>16</xdr:row>
      <xdr:rowOff>246530</xdr:rowOff>
    </xdr:from>
    <xdr:to>
      <xdr:col>11</xdr:col>
      <xdr:colOff>168089</xdr:colOff>
      <xdr:row>20</xdr:row>
      <xdr:rowOff>22412</xdr:rowOff>
    </xdr:to>
    <xdr:sp macro="" textlink="">
      <xdr:nvSpPr>
        <xdr:cNvPr id="7" name="吹き出し: 角を丸めた四角形 6">
          <a:extLst>
            <a:ext uri="{FF2B5EF4-FFF2-40B4-BE49-F238E27FC236}">
              <a16:creationId xmlns:a16="http://schemas.microsoft.com/office/drawing/2014/main" id="{6DA99A61-74A7-431B-ADC6-11D2FE4E1C52}"/>
            </a:ext>
          </a:extLst>
        </xdr:cNvPr>
        <xdr:cNvSpPr/>
      </xdr:nvSpPr>
      <xdr:spPr>
        <a:xfrm>
          <a:off x="2856379" y="5658971"/>
          <a:ext cx="2802592" cy="851647"/>
        </a:xfrm>
        <a:prstGeom prst="wedgeRoundRectCallout">
          <a:avLst>
            <a:gd name="adj1" fmla="val -20307"/>
            <a:gd name="adj2" fmla="val -8241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超過勤務</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228598</xdr:colOff>
      <xdr:row>16</xdr:row>
      <xdr:rowOff>235324</xdr:rowOff>
    </xdr:from>
    <xdr:to>
      <xdr:col>15</xdr:col>
      <xdr:colOff>67235</xdr:colOff>
      <xdr:row>20</xdr:row>
      <xdr:rowOff>22412</xdr:rowOff>
    </xdr:to>
    <xdr:sp macro="" textlink="">
      <xdr:nvSpPr>
        <xdr:cNvPr id="8" name="吹き出し: 角を丸めた四角形 7">
          <a:extLst>
            <a:ext uri="{FF2B5EF4-FFF2-40B4-BE49-F238E27FC236}">
              <a16:creationId xmlns:a16="http://schemas.microsoft.com/office/drawing/2014/main" id="{9EBB4733-9009-4FAB-B5F4-BB0C34E5B697}"/>
            </a:ext>
          </a:extLst>
        </xdr:cNvPr>
        <xdr:cNvSpPr/>
      </xdr:nvSpPr>
      <xdr:spPr>
        <a:xfrm>
          <a:off x="5724523" y="5616949"/>
          <a:ext cx="2524687" cy="853888"/>
        </a:xfrm>
        <a:prstGeom prst="wedgeRoundRectCallout">
          <a:avLst>
            <a:gd name="adj1" fmla="val -39754"/>
            <a:gd name="adj2" fmla="val -804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各業務担当者の業務日誌（個人用）から「加入推進の年間活動時間」を転記してください。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382123</xdr:colOff>
      <xdr:row>10</xdr:row>
      <xdr:rowOff>280147</xdr:rowOff>
    </xdr:from>
    <xdr:to>
      <xdr:col>15</xdr:col>
      <xdr:colOff>44824</xdr:colOff>
      <xdr:row>12</xdr:row>
      <xdr:rowOff>425823</xdr:rowOff>
    </xdr:to>
    <xdr:sp macro="" textlink="">
      <xdr:nvSpPr>
        <xdr:cNvPr id="9" name="吹き出し: 角を丸めた四角形 8">
          <a:extLst>
            <a:ext uri="{FF2B5EF4-FFF2-40B4-BE49-F238E27FC236}">
              <a16:creationId xmlns:a16="http://schemas.microsoft.com/office/drawing/2014/main" id="{A0D92C69-EE91-4E2B-BF7E-6F28604998CD}"/>
            </a:ext>
          </a:extLst>
        </xdr:cNvPr>
        <xdr:cNvSpPr/>
      </xdr:nvSpPr>
      <xdr:spPr>
        <a:xfrm>
          <a:off x="505948" y="3509122"/>
          <a:ext cx="7720851" cy="812426"/>
        </a:xfrm>
        <a:prstGeom prst="wedgeRoundRectCallout">
          <a:avLst>
            <a:gd name="adj1" fmla="val -15900"/>
            <a:gd name="adj2" fmla="val -6014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mn-ea"/>
            </a:rPr>
            <a:t>季節によって所定労働時間が変わる場合や、土曜日の出勤が就業規則等で定められている場合で、その勤務が短時間勤務の場合など、年間を通して１日の所定労働時間が一律でない場合は、１日の所定労働時間ごとに所定労働日数を把握します。</a:t>
          </a:r>
          <a:endParaRPr kumimoji="1" lang="en-US" altLang="ja-JP" sz="1100">
            <a:solidFill>
              <a:schemeClr val="tx1"/>
            </a:solidFill>
            <a:latin typeface="ＭＳ Ｐゴシック" panose="020B0600070205080204" pitchFamily="50" charset="-128"/>
            <a:ea typeface="+mn-ea"/>
          </a:endParaRPr>
        </a:p>
        <a:p>
          <a:pPr algn="l"/>
          <a:r>
            <a:rPr kumimoji="1" lang="ja-JP" altLang="en-US" sz="1100">
              <a:solidFill>
                <a:schemeClr val="tx1"/>
              </a:solidFill>
              <a:latin typeface="ＭＳ Ｐゴシック" panose="020B0600070205080204" pitchFamily="50" charset="-128"/>
              <a:ea typeface="+mn-ea"/>
            </a:rPr>
            <a:t>なお、その場合は「業務日誌（年度集計用）変則出勤有り版」を活用してください。</a:t>
          </a:r>
        </a:p>
      </xdr:txBody>
    </xdr:sp>
    <xdr:clientData/>
  </xdr:twoCellAnchor>
  <xdr:twoCellAnchor>
    <xdr:from>
      <xdr:col>1</xdr:col>
      <xdr:colOff>840439</xdr:colOff>
      <xdr:row>12</xdr:row>
      <xdr:rowOff>470647</xdr:rowOff>
    </xdr:from>
    <xdr:to>
      <xdr:col>5</xdr:col>
      <xdr:colOff>22411</xdr:colOff>
      <xdr:row>13</xdr:row>
      <xdr:rowOff>201706</xdr:rowOff>
    </xdr:to>
    <xdr:sp macro="" textlink="">
      <xdr:nvSpPr>
        <xdr:cNvPr id="10" name="吹き出し: 角を丸めた四角形 9">
          <a:extLst>
            <a:ext uri="{FF2B5EF4-FFF2-40B4-BE49-F238E27FC236}">
              <a16:creationId xmlns:a16="http://schemas.microsoft.com/office/drawing/2014/main" id="{15534F51-B6F7-477C-ACCC-5DAF198659E8}"/>
            </a:ext>
          </a:extLst>
        </xdr:cNvPr>
        <xdr:cNvSpPr/>
      </xdr:nvSpPr>
      <xdr:spPr>
        <a:xfrm>
          <a:off x="964264" y="4366372"/>
          <a:ext cx="2325222" cy="388284"/>
        </a:xfrm>
        <a:prstGeom prst="wedgeRoundRectCallout">
          <a:avLst>
            <a:gd name="adj1" fmla="val -63600"/>
            <a:gd name="adj2" fmla="val 3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仮名にて担当者ごとに記載する。</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A</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B</a:t>
          </a:r>
        </a:p>
      </xdr:txBody>
    </xdr:sp>
    <xdr:clientData/>
  </xdr:twoCellAnchor>
  <xdr:twoCellAnchor>
    <xdr:from>
      <xdr:col>0</xdr:col>
      <xdr:colOff>33618</xdr:colOff>
      <xdr:row>0</xdr:row>
      <xdr:rowOff>67236</xdr:rowOff>
    </xdr:from>
    <xdr:to>
      <xdr:col>2</xdr:col>
      <xdr:colOff>257737</xdr:colOff>
      <xdr:row>1</xdr:row>
      <xdr:rowOff>22415</xdr:rowOff>
    </xdr:to>
    <xdr:sp macro="" textlink="">
      <xdr:nvSpPr>
        <xdr:cNvPr id="14" name="テキスト ボックス 13">
          <a:extLst>
            <a:ext uri="{FF2B5EF4-FFF2-40B4-BE49-F238E27FC236}">
              <a16:creationId xmlns:a16="http://schemas.microsoft.com/office/drawing/2014/main" id="{6C7F2091-CDB4-4335-9335-1E934B6BA958}"/>
            </a:ext>
          </a:extLst>
        </xdr:cNvPr>
        <xdr:cNvSpPr txBox="1"/>
      </xdr:nvSpPr>
      <xdr:spPr>
        <a:xfrm>
          <a:off x="33618" y="67236"/>
          <a:ext cx="1636060" cy="35859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104775</xdr:colOff>
      <xdr:row>32</xdr:row>
      <xdr:rowOff>183212</xdr:rowOff>
    </xdr:from>
    <xdr:to>
      <xdr:col>26</xdr:col>
      <xdr:colOff>228600</xdr:colOff>
      <xdr:row>36</xdr:row>
      <xdr:rowOff>47481</xdr:rowOff>
    </xdr:to>
    <xdr:pic>
      <xdr:nvPicPr>
        <xdr:cNvPr id="19" name="図 18">
          <a:extLst>
            <a:ext uri="{FF2B5EF4-FFF2-40B4-BE49-F238E27FC236}">
              <a16:creationId xmlns:a16="http://schemas.microsoft.com/office/drawing/2014/main" id="{9D268931-B574-438A-9B72-EEAB3354FAB0}"/>
            </a:ext>
          </a:extLst>
        </xdr:cNvPr>
        <xdr:cNvPicPr>
          <a:picLocks noChangeAspect="1"/>
        </xdr:cNvPicPr>
      </xdr:nvPicPr>
      <xdr:blipFill>
        <a:blip xmlns:r="http://schemas.openxmlformats.org/officeDocument/2006/relationships" r:embed="rId1"/>
        <a:stretch>
          <a:fillRect/>
        </a:stretch>
      </xdr:blipFill>
      <xdr:spPr>
        <a:xfrm>
          <a:off x="3067050" y="7088837"/>
          <a:ext cx="3724275" cy="931069"/>
        </a:xfrm>
        <a:prstGeom prst="rect">
          <a:avLst/>
        </a:prstGeom>
      </xdr:spPr>
    </xdr:pic>
    <xdr:clientData/>
  </xdr:twoCellAnchor>
  <xdr:twoCellAnchor>
    <xdr:from>
      <xdr:col>15</xdr:col>
      <xdr:colOff>95250</xdr:colOff>
      <xdr:row>23</xdr:row>
      <xdr:rowOff>1</xdr:rowOff>
    </xdr:from>
    <xdr:to>
      <xdr:col>23</xdr:col>
      <xdr:colOff>85726</xdr:colOff>
      <xdr:row>28</xdr:row>
      <xdr:rowOff>0</xdr:rowOff>
    </xdr:to>
    <xdr:sp macro="" textlink="">
      <xdr:nvSpPr>
        <xdr:cNvPr id="3" name="正方形/長方形 2">
          <a:extLst>
            <a:ext uri="{FF2B5EF4-FFF2-40B4-BE49-F238E27FC236}">
              <a16:creationId xmlns:a16="http://schemas.microsoft.com/office/drawing/2014/main" id="{BFAD188E-AA4A-478B-9EAD-D0513C6ED86A}"/>
            </a:ext>
          </a:extLst>
        </xdr:cNvPr>
        <xdr:cNvSpPr/>
      </xdr:nvSpPr>
      <xdr:spPr>
        <a:xfrm>
          <a:off x="3829050" y="5553076"/>
          <a:ext cx="2047876" cy="838199"/>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9525</xdr:colOff>
      <xdr:row>40</xdr:row>
      <xdr:rowOff>47625</xdr:rowOff>
    </xdr:from>
    <xdr:ext cx="6829425" cy="2419350"/>
    <xdr:pic>
      <xdr:nvPicPr>
        <xdr:cNvPr id="4" name="図 3">
          <a:extLst>
            <a:ext uri="{FF2B5EF4-FFF2-40B4-BE49-F238E27FC236}">
              <a16:creationId xmlns:a16="http://schemas.microsoft.com/office/drawing/2014/main" id="{FBAFF199-BB42-4779-B1CB-14D2FC80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829425" cy="2419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158525</xdr:colOff>
      <xdr:row>34</xdr:row>
      <xdr:rowOff>108680</xdr:rowOff>
    </xdr:from>
    <xdr:to>
      <xdr:col>20</xdr:col>
      <xdr:colOff>254885</xdr:colOff>
      <xdr:row>34</xdr:row>
      <xdr:rowOff>226106</xdr:rowOff>
    </xdr:to>
    <xdr:sp macro="" textlink="">
      <xdr:nvSpPr>
        <xdr:cNvPr id="5" name="左矢印 3">
          <a:extLst>
            <a:ext uri="{FF2B5EF4-FFF2-40B4-BE49-F238E27FC236}">
              <a16:creationId xmlns:a16="http://schemas.microsoft.com/office/drawing/2014/main" id="{7B2DE114-DB4B-4F02-83FA-DC4F24C45B3C}"/>
            </a:ext>
          </a:extLst>
        </xdr:cNvPr>
        <xdr:cNvSpPr/>
      </xdr:nvSpPr>
      <xdr:spPr>
        <a:xfrm rot="828088">
          <a:off x="2444525" y="7376255"/>
          <a:ext cx="2830035" cy="117426"/>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241710</xdr:colOff>
      <xdr:row>36</xdr:row>
      <xdr:rowOff>96249</xdr:rowOff>
    </xdr:from>
    <xdr:to>
      <xdr:col>24</xdr:col>
      <xdr:colOff>24058</xdr:colOff>
      <xdr:row>37</xdr:row>
      <xdr:rowOff>61594</xdr:rowOff>
    </xdr:to>
    <xdr:sp macro="" textlink="">
      <xdr:nvSpPr>
        <xdr:cNvPr id="6" name="左矢印 7">
          <a:extLst>
            <a:ext uri="{FF2B5EF4-FFF2-40B4-BE49-F238E27FC236}">
              <a16:creationId xmlns:a16="http://schemas.microsoft.com/office/drawing/2014/main" id="{C4A0E1C9-4A16-494B-9B1F-DA6B581BECC0}"/>
            </a:ext>
          </a:extLst>
        </xdr:cNvPr>
        <xdr:cNvSpPr/>
      </xdr:nvSpPr>
      <xdr:spPr>
        <a:xfrm rot="21203282">
          <a:off x="2527710" y="8068674"/>
          <a:ext cx="3544723" cy="117745"/>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xdr:row>
      <xdr:rowOff>38099</xdr:rowOff>
    </xdr:from>
    <xdr:to>
      <xdr:col>28</xdr:col>
      <xdr:colOff>133350</xdr:colOff>
      <xdr:row>7</xdr:row>
      <xdr:rowOff>133350</xdr:rowOff>
    </xdr:to>
    <xdr:sp macro="" textlink="">
      <xdr:nvSpPr>
        <xdr:cNvPr id="7" name="吹き出し: 角を丸めた四角形 6">
          <a:extLst>
            <a:ext uri="{FF2B5EF4-FFF2-40B4-BE49-F238E27FC236}">
              <a16:creationId xmlns:a16="http://schemas.microsoft.com/office/drawing/2014/main" id="{EE476011-31EB-47C0-BBCD-8F340AA59F53}"/>
            </a:ext>
          </a:extLst>
        </xdr:cNvPr>
        <xdr:cNvSpPr/>
      </xdr:nvSpPr>
      <xdr:spPr>
        <a:xfrm>
          <a:off x="2343150" y="828674"/>
          <a:ext cx="4772025" cy="1990726"/>
        </a:xfrm>
        <a:prstGeom prst="wedgeRoundRectCallout">
          <a:avLst>
            <a:gd name="adj1" fmla="val -32938"/>
            <a:gd name="adj2" fmla="val 6655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月別（４月～３月）に、給与</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本俸</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及び各手当等について支給額を入力してください。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次のものは職員手当等に含めないで下さい。</a:t>
          </a:r>
        </a:p>
        <a:p>
          <a:pPr algn="l"/>
          <a:r>
            <a:rPr kumimoji="1" lang="ja-JP" altLang="en-US" sz="900">
              <a:solidFill>
                <a:schemeClr val="tx1"/>
              </a:solidFill>
              <a:latin typeface="ＭＳ Ｐゴシック" panose="020B0600070205080204" pitchFamily="50" charset="-128"/>
              <a:ea typeface="+mn-ea"/>
            </a:rPr>
            <a:t>・時間外勤務手当（超過勤務手当）　</a:t>
          </a:r>
        </a:p>
        <a:p>
          <a:pPr algn="l"/>
          <a:r>
            <a:rPr kumimoji="1" lang="ja-JP" altLang="en-US" sz="900">
              <a:solidFill>
                <a:schemeClr val="tx1"/>
              </a:solidFill>
              <a:latin typeface="ＭＳ Ｐゴシック" panose="020B0600070205080204" pitchFamily="50" charset="-128"/>
              <a:ea typeface="+mn-ea"/>
            </a:rPr>
            <a:t>・決算手当などの受託機関独自で定めている手当</a:t>
          </a:r>
        </a:p>
        <a:p>
          <a:pPr algn="l"/>
          <a:r>
            <a:rPr kumimoji="1" lang="ja-JP" altLang="en-US" sz="900">
              <a:solidFill>
                <a:schemeClr val="tx1"/>
              </a:solidFill>
              <a:latin typeface="ＭＳ Ｐゴシック" panose="020B0600070205080204" pitchFamily="50" charset="-128"/>
              <a:ea typeface="+mn-ea"/>
            </a:rPr>
            <a:t>・特殊勤務手当などの農業者年金業務に従事する上でなじまない手当</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人事異動があった場合でも担当していた期間にかかわらず、１年間（４月～３月）のものを入力して下さい。</a:t>
          </a:r>
          <a:endParaRPr kumimoji="1" lang="ja-JP" altLang="en-US" sz="800">
            <a:solidFill>
              <a:schemeClr val="tx1"/>
            </a:solidFill>
            <a:latin typeface="ＭＳ Ｐゴシック" panose="020B0600070205080204" pitchFamily="50" charset="-128"/>
            <a:ea typeface="+mn-ea"/>
          </a:endParaRPr>
        </a:p>
        <a:p>
          <a:pPr algn="l"/>
          <a:endParaRPr kumimoji="1" lang="ja-JP" altLang="en-US" sz="200">
            <a:solidFill>
              <a:schemeClr val="tx1"/>
            </a:solidFill>
            <a:latin typeface="ＭＳ Ｐゴシック" panose="020B0600070205080204" pitchFamily="50" charset="-128"/>
            <a:ea typeface="+mn-ea"/>
          </a:endParaRPr>
        </a:p>
        <a:p>
          <a:pPr algn="l"/>
          <a:r>
            <a:rPr kumimoji="1" lang="en-US" altLang="ja-JP" sz="800">
              <a:solidFill>
                <a:schemeClr val="tx1"/>
              </a:solidFill>
              <a:latin typeface="ＭＳ Ｐゴシック" panose="020B0600070205080204" pitchFamily="50" charset="-128"/>
              <a:ea typeface="+mn-ea"/>
            </a:rPr>
            <a:t>【</a:t>
          </a:r>
          <a:r>
            <a:rPr kumimoji="1" lang="ja-JP" altLang="en-US" sz="800">
              <a:solidFill>
                <a:schemeClr val="tx1"/>
              </a:solidFill>
              <a:latin typeface="ＭＳ Ｐゴシック" panose="020B0600070205080204" pitchFamily="50" charset="-128"/>
              <a:ea typeface="+mn-ea"/>
            </a:rPr>
            <a:t>年間給与等支給額が入手できない場合の対応事例</a:t>
          </a:r>
          <a:r>
            <a:rPr kumimoji="1" lang="en-US" altLang="ja-JP" sz="800">
              <a:solidFill>
                <a:schemeClr val="tx1"/>
              </a:solidFill>
              <a:latin typeface="ＭＳ Ｐゴシック" panose="020B0600070205080204" pitchFamily="50" charset="-128"/>
              <a:ea typeface="+mn-ea"/>
            </a:rPr>
            <a:t>】</a:t>
          </a:r>
        </a:p>
        <a:p>
          <a:pPr algn="l"/>
          <a:r>
            <a:rPr kumimoji="1" lang="ja-JP" altLang="en-US" sz="800">
              <a:solidFill>
                <a:schemeClr val="tx1"/>
              </a:solidFill>
              <a:latin typeface="ＭＳ Ｐゴシック" panose="020B0600070205080204" pitchFamily="50" charset="-128"/>
              <a:ea typeface="+mn-ea"/>
            </a:rPr>
            <a:t>・担当者ごとに諸手当＋社会保険料等を含んだ時給単価のみの提供を受ける</a:t>
          </a:r>
        </a:p>
        <a:p>
          <a:pPr algn="l"/>
          <a:r>
            <a:rPr kumimoji="1" lang="ja-JP" altLang="en-US" sz="800">
              <a:solidFill>
                <a:schemeClr val="tx1"/>
              </a:solidFill>
              <a:latin typeface="ＭＳ Ｐゴシック" panose="020B0600070205080204" pitchFamily="50" charset="-128"/>
              <a:ea typeface="+mn-ea"/>
            </a:rPr>
            <a:t>・給与担当部署に時給単価の算定方法を説明し、給与担当部署に時給単価を算定してもらう</a:t>
          </a:r>
        </a:p>
        <a:p>
          <a:pPr algn="l"/>
          <a:r>
            <a:rPr kumimoji="1" lang="ja-JP" altLang="en-US" sz="800">
              <a:solidFill>
                <a:schemeClr val="tx1"/>
              </a:solidFill>
              <a:latin typeface="ＭＳ Ｐゴシック" panose="020B0600070205080204" pitchFamily="50" charset="-128"/>
              <a:ea typeface="+mn-ea"/>
            </a:rPr>
            <a:t>・会計実地検査等で時給単価の積算の提示を求められた場合には、提供してもらう必要がある</a:t>
          </a:r>
        </a:p>
        <a:p>
          <a:pPr algn="l"/>
          <a:r>
            <a:rPr kumimoji="1" lang="ja-JP" altLang="en-US" sz="800">
              <a:solidFill>
                <a:schemeClr val="tx1"/>
              </a:solidFill>
              <a:latin typeface="ＭＳ Ｐゴシック" panose="020B0600070205080204" pitchFamily="50" charset="-128"/>
              <a:ea typeface="+mn-ea"/>
            </a:rPr>
            <a:t>以上のことを給与担当部署に伝えたことにより時給単価の提供を受けられた事例があります。</a:t>
          </a:r>
          <a:endParaRPr kumimoji="1" lang="ja-JP" altLang="en-US" sz="6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5</xdr:row>
      <xdr:rowOff>47624</xdr:rowOff>
    </xdr:from>
    <xdr:to>
      <xdr:col>9</xdr:col>
      <xdr:colOff>28574</xdr:colOff>
      <xdr:row>7</xdr:row>
      <xdr:rowOff>47624</xdr:rowOff>
    </xdr:to>
    <xdr:sp macro="" textlink="">
      <xdr:nvSpPr>
        <xdr:cNvPr id="8" name="吹き出し: 角を丸めた四角形 7">
          <a:extLst>
            <a:ext uri="{FF2B5EF4-FFF2-40B4-BE49-F238E27FC236}">
              <a16:creationId xmlns:a16="http://schemas.microsoft.com/office/drawing/2014/main" id="{903E8F2C-6943-4EF2-ABD8-569F908DA0FB}"/>
            </a:ext>
          </a:extLst>
        </xdr:cNvPr>
        <xdr:cNvSpPr/>
      </xdr:nvSpPr>
      <xdr:spPr>
        <a:xfrm>
          <a:off x="66675" y="1219199"/>
          <a:ext cx="2247899" cy="1514475"/>
        </a:xfrm>
        <a:prstGeom prst="wedgeRoundRectCallout">
          <a:avLst>
            <a:gd name="adj1" fmla="val 24818"/>
            <a:gd name="adj2" fmla="val 785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カレンダーを参考に月別の休日日数を確認し、入力をしてください。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月別休日日数は、原則、全ての職員が同一です。年次休暇などで休暇を取得しても休日として加えないよう注意してください。</a:t>
          </a: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不明な場合は、総務</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人事</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担当部署にご確認をお願いします。</a:t>
          </a:r>
          <a:endParaRPr kumimoji="1" lang="en-US" altLang="ja-JP" sz="700">
            <a:solidFill>
              <a:schemeClr val="tx1"/>
            </a:solidFill>
            <a:latin typeface="ＭＳ Ｐゴシック" panose="020B0600070205080204" pitchFamily="50" charset="-128"/>
            <a:ea typeface="+mn-ea"/>
          </a:endParaRP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記載の日数は、（独）農業者年金基金の月別休日日数を例示してます。</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123825</xdr:colOff>
      <xdr:row>0</xdr:row>
      <xdr:rowOff>0</xdr:rowOff>
    </xdr:from>
    <xdr:to>
      <xdr:col>20</xdr:col>
      <xdr:colOff>131107</xdr:colOff>
      <xdr:row>0</xdr:row>
      <xdr:rowOff>247650</xdr:rowOff>
    </xdr:to>
    <xdr:sp macro="" textlink="">
      <xdr:nvSpPr>
        <xdr:cNvPr id="9" name="吹き出し: 角を丸めた四角形 8">
          <a:extLst>
            <a:ext uri="{FF2B5EF4-FFF2-40B4-BE49-F238E27FC236}">
              <a16:creationId xmlns:a16="http://schemas.microsoft.com/office/drawing/2014/main" id="{D6971196-4008-4BD5-BCF2-15131B9203F9}"/>
            </a:ext>
          </a:extLst>
        </xdr:cNvPr>
        <xdr:cNvSpPr/>
      </xdr:nvSpPr>
      <xdr:spPr>
        <a:xfrm>
          <a:off x="1895475" y="0"/>
          <a:ext cx="3255307" cy="2476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66676</xdr:colOff>
      <xdr:row>22</xdr:row>
      <xdr:rowOff>28574</xdr:rowOff>
    </xdr:from>
    <xdr:to>
      <xdr:col>10</xdr:col>
      <xdr:colOff>38101</xdr:colOff>
      <xdr:row>23</xdr:row>
      <xdr:rowOff>28574</xdr:rowOff>
    </xdr:to>
    <xdr:sp macro="" textlink="">
      <xdr:nvSpPr>
        <xdr:cNvPr id="10" name="吹き出し: 角を丸めた四角形 9">
          <a:extLst>
            <a:ext uri="{FF2B5EF4-FFF2-40B4-BE49-F238E27FC236}">
              <a16:creationId xmlns:a16="http://schemas.microsoft.com/office/drawing/2014/main" id="{094A1EA8-BFAF-4674-8700-881F54EA11A2}"/>
            </a:ext>
          </a:extLst>
        </xdr:cNvPr>
        <xdr:cNvSpPr/>
      </xdr:nvSpPr>
      <xdr:spPr>
        <a:xfrm>
          <a:off x="66676" y="5153024"/>
          <a:ext cx="2514600" cy="428625"/>
        </a:xfrm>
        <a:prstGeom prst="wedgeRoundRectCallout">
          <a:avLst>
            <a:gd name="adj1" fmla="val 35670"/>
            <a:gd name="adj2" fmla="val -7088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の年間所定労働日数と一致することを確認してください。</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9525</xdr:colOff>
      <xdr:row>22</xdr:row>
      <xdr:rowOff>142876</xdr:rowOff>
    </xdr:from>
    <xdr:to>
      <xdr:col>28</xdr:col>
      <xdr:colOff>95250</xdr:colOff>
      <xdr:row>23</xdr:row>
      <xdr:rowOff>142875</xdr:rowOff>
    </xdr:to>
    <xdr:sp macro="" textlink="">
      <xdr:nvSpPr>
        <xdr:cNvPr id="11" name="吹き出し: 角を丸めた四角形 10">
          <a:extLst>
            <a:ext uri="{FF2B5EF4-FFF2-40B4-BE49-F238E27FC236}">
              <a16:creationId xmlns:a16="http://schemas.microsoft.com/office/drawing/2014/main" id="{8DFBCF63-A5C2-4522-A6F1-E67B6D1C7F70}"/>
            </a:ext>
          </a:extLst>
        </xdr:cNvPr>
        <xdr:cNvSpPr/>
      </xdr:nvSpPr>
      <xdr:spPr>
        <a:xfrm>
          <a:off x="4772025" y="5267326"/>
          <a:ext cx="2305050" cy="428624"/>
        </a:xfrm>
        <a:prstGeom prst="wedgeRoundRectCallout">
          <a:avLst>
            <a:gd name="adj1" fmla="val 16315"/>
            <a:gd name="adj2" fmla="val -12410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健康保険料、厚生年金保険料、雇用保険料、介護保険料、労災保険料など</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22</xdr:row>
      <xdr:rowOff>257175</xdr:rowOff>
    </xdr:from>
    <xdr:to>
      <xdr:col>17</xdr:col>
      <xdr:colOff>85725</xdr:colOff>
      <xdr:row>24</xdr:row>
      <xdr:rowOff>47625</xdr:rowOff>
    </xdr:to>
    <xdr:sp macro="" textlink="">
      <xdr:nvSpPr>
        <xdr:cNvPr id="12" name="吹き出し: 角を丸めた四角形 11">
          <a:extLst>
            <a:ext uri="{FF2B5EF4-FFF2-40B4-BE49-F238E27FC236}">
              <a16:creationId xmlns:a16="http://schemas.microsoft.com/office/drawing/2014/main" id="{09AE81EB-19C9-4F47-BEBE-AACCC7E2BA60}"/>
            </a:ext>
          </a:extLst>
        </xdr:cNvPr>
        <xdr:cNvSpPr/>
      </xdr:nvSpPr>
      <xdr:spPr>
        <a:xfrm>
          <a:off x="2628900" y="5381625"/>
          <a:ext cx="1704975" cy="409575"/>
        </a:xfrm>
        <a:prstGeom prst="wedgeRoundRectCallout">
          <a:avLst>
            <a:gd name="adj1" fmla="val 570"/>
            <a:gd name="adj2" fmla="val 11097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各受託機関における一日の所定労働時間を入力。</a:t>
          </a:r>
        </a:p>
      </xdr:txBody>
    </xdr:sp>
    <xdr:clientData/>
  </xdr:twoCellAnchor>
  <xdr:twoCellAnchor>
    <xdr:from>
      <xdr:col>16</xdr:col>
      <xdr:colOff>171449</xdr:colOff>
      <xdr:row>29</xdr:row>
      <xdr:rowOff>133350</xdr:rowOff>
    </xdr:from>
    <xdr:to>
      <xdr:col>27</xdr:col>
      <xdr:colOff>142875</xdr:colOff>
      <xdr:row>32</xdr:row>
      <xdr:rowOff>85726</xdr:rowOff>
    </xdr:to>
    <xdr:sp macro="" textlink="">
      <xdr:nvSpPr>
        <xdr:cNvPr id="13" name="吹き出し: 角を丸めた四角形 12">
          <a:extLst>
            <a:ext uri="{FF2B5EF4-FFF2-40B4-BE49-F238E27FC236}">
              <a16:creationId xmlns:a16="http://schemas.microsoft.com/office/drawing/2014/main" id="{5F1D57AE-F9B8-46BB-A16C-B71280E24726}"/>
            </a:ext>
          </a:extLst>
        </xdr:cNvPr>
        <xdr:cNvSpPr/>
      </xdr:nvSpPr>
      <xdr:spPr>
        <a:xfrm>
          <a:off x="4162424" y="6562725"/>
          <a:ext cx="2800351" cy="428626"/>
        </a:xfrm>
        <a:prstGeom prst="wedgeRoundRectCallout">
          <a:avLst>
            <a:gd name="adj1" fmla="val -108203"/>
            <a:gd name="adj2" fmla="val 3905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の農業者年金業務従事時間（Ｂ．所定労働時間内）を転記して下さい。</a:t>
          </a:r>
        </a:p>
      </xdr:txBody>
    </xdr:sp>
    <xdr:clientData/>
  </xdr:twoCellAnchor>
  <xdr:twoCellAnchor>
    <xdr:from>
      <xdr:col>0</xdr:col>
      <xdr:colOff>123824</xdr:colOff>
      <xdr:row>34</xdr:row>
      <xdr:rowOff>38100</xdr:rowOff>
    </xdr:from>
    <xdr:to>
      <xdr:col>11</xdr:col>
      <xdr:colOff>76199</xdr:colOff>
      <xdr:row>34</xdr:row>
      <xdr:rowOff>495300</xdr:rowOff>
    </xdr:to>
    <xdr:sp macro="" textlink="">
      <xdr:nvSpPr>
        <xdr:cNvPr id="14" name="吹き出し: 角を丸めた四角形 13">
          <a:extLst>
            <a:ext uri="{FF2B5EF4-FFF2-40B4-BE49-F238E27FC236}">
              <a16:creationId xmlns:a16="http://schemas.microsoft.com/office/drawing/2014/main" id="{94C24B45-763F-4F17-B81E-A932EEDF92CE}"/>
            </a:ext>
          </a:extLst>
        </xdr:cNvPr>
        <xdr:cNvSpPr/>
      </xdr:nvSpPr>
      <xdr:spPr>
        <a:xfrm>
          <a:off x="123824" y="7305675"/>
          <a:ext cx="2657475" cy="457200"/>
        </a:xfrm>
        <a:prstGeom prst="wedgeRoundRectCallout">
          <a:avLst>
            <a:gd name="adj1" fmla="val -10238"/>
            <a:gd name="adj2" fmla="val 16410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各受託機関で定められた、超過勤務</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残業</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に対する時給単価を入力してください。</a:t>
          </a:r>
        </a:p>
      </xdr:txBody>
    </xdr:sp>
    <xdr:clientData/>
  </xdr:twoCellAnchor>
  <xdr:twoCellAnchor>
    <xdr:from>
      <xdr:col>17</xdr:col>
      <xdr:colOff>142874</xdr:colOff>
      <xdr:row>38</xdr:row>
      <xdr:rowOff>104775</xdr:rowOff>
    </xdr:from>
    <xdr:to>
      <xdr:col>28</xdr:col>
      <xdr:colOff>38100</xdr:colOff>
      <xdr:row>40</xdr:row>
      <xdr:rowOff>171450</xdr:rowOff>
    </xdr:to>
    <xdr:sp macro="" textlink="">
      <xdr:nvSpPr>
        <xdr:cNvPr id="15" name="吹き出し: 角を丸めた四角形 14">
          <a:extLst>
            <a:ext uri="{FF2B5EF4-FFF2-40B4-BE49-F238E27FC236}">
              <a16:creationId xmlns:a16="http://schemas.microsoft.com/office/drawing/2014/main" id="{29BEF866-A483-4667-8596-4B653928221E}"/>
            </a:ext>
          </a:extLst>
        </xdr:cNvPr>
        <xdr:cNvSpPr/>
      </xdr:nvSpPr>
      <xdr:spPr>
        <a:xfrm>
          <a:off x="4391024" y="8372475"/>
          <a:ext cx="2628901" cy="428625"/>
        </a:xfrm>
        <a:prstGeom prst="wedgeRoundRectCallout">
          <a:avLst>
            <a:gd name="adj1" fmla="val -121044"/>
            <a:gd name="adj2" fmla="val -2896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の農業者年金業務従事時間（超過勤務）を転記して下さい。</a:t>
          </a:r>
        </a:p>
      </xdr:txBody>
    </xdr:sp>
    <xdr:clientData/>
  </xdr:twoCellAnchor>
  <xdr:twoCellAnchor>
    <xdr:from>
      <xdr:col>0</xdr:col>
      <xdr:colOff>19050</xdr:colOff>
      <xdr:row>42</xdr:row>
      <xdr:rowOff>104774</xdr:rowOff>
    </xdr:from>
    <xdr:to>
      <xdr:col>9</xdr:col>
      <xdr:colOff>190502</xdr:colOff>
      <xdr:row>46</xdr:row>
      <xdr:rowOff>104773</xdr:rowOff>
    </xdr:to>
    <xdr:sp macro="" textlink="">
      <xdr:nvSpPr>
        <xdr:cNvPr id="16" name="吹き出し: 角を丸めた四角形 15">
          <a:extLst>
            <a:ext uri="{FF2B5EF4-FFF2-40B4-BE49-F238E27FC236}">
              <a16:creationId xmlns:a16="http://schemas.microsoft.com/office/drawing/2014/main" id="{C14CCD56-C6DD-4D29-A1C6-29CCC3220390}"/>
            </a:ext>
          </a:extLst>
        </xdr:cNvPr>
        <xdr:cNvSpPr/>
      </xdr:nvSpPr>
      <xdr:spPr>
        <a:xfrm>
          <a:off x="19050" y="9372599"/>
          <a:ext cx="2457452" cy="590549"/>
        </a:xfrm>
        <a:prstGeom prst="wedgeRoundRectCallout">
          <a:avLst>
            <a:gd name="adj1" fmla="val -34949"/>
            <a:gd name="adj2" fmla="val -9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西暦を入力すると右のカレンダーがその年の日付・曜日に自動で変わります。必要に応じて適宜活用してください。</a:t>
          </a:r>
        </a:p>
      </xdr:txBody>
    </xdr:sp>
    <xdr:clientData/>
  </xdr:twoCellAnchor>
  <xdr:twoCellAnchor>
    <xdr:from>
      <xdr:col>0</xdr:col>
      <xdr:colOff>0</xdr:colOff>
      <xdr:row>0</xdr:row>
      <xdr:rowOff>1</xdr:rowOff>
    </xdr:from>
    <xdr:to>
      <xdr:col>6</xdr:col>
      <xdr:colOff>19050</xdr:colOff>
      <xdr:row>1</xdr:row>
      <xdr:rowOff>19050</xdr:rowOff>
    </xdr:to>
    <xdr:sp macro="" textlink="">
      <xdr:nvSpPr>
        <xdr:cNvPr id="17" name="テキスト ボックス 16">
          <a:extLst>
            <a:ext uri="{FF2B5EF4-FFF2-40B4-BE49-F238E27FC236}">
              <a16:creationId xmlns:a16="http://schemas.microsoft.com/office/drawing/2014/main" id="{2CDD8911-2CFA-475F-A684-08890B85FAB2}"/>
            </a:ext>
          </a:extLst>
        </xdr:cNvPr>
        <xdr:cNvSpPr txBox="1"/>
      </xdr:nvSpPr>
      <xdr:spPr>
        <a:xfrm>
          <a:off x="0" y="1"/>
          <a:ext cx="1533525" cy="2762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twoCellAnchor>
    <xdr:from>
      <xdr:col>9</xdr:col>
      <xdr:colOff>171449</xdr:colOff>
      <xdr:row>1</xdr:row>
      <xdr:rowOff>276225</xdr:rowOff>
    </xdr:from>
    <xdr:to>
      <xdr:col>21</xdr:col>
      <xdr:colOff>28575</xdr:colOff>
      <xdr:row>2</xdr:row>
      <xdr:rowOff>152400</xdr:rowOff>
    </xdr:to>
    <xdr:sp macro="" textlink="">
      <xdr:nvSpPr>
        <xdr:cNvPr id="18" name="吹き出し: 角を丸めた四角形 17">
          <a:extLst>
            <a:ext uri="{FF2B5EF4-FFF2-40B4-BE49-F238E27FC236}">
              <a16:creationId xmlns:a16="http://schemas.microsoft.com/office/drawing/2014/main" id="{170A0481-D4DF-4BD9-945E-A094C1E8D51E}"/>
            </a:ext>
          </a:extLst>
        </xdr:cNvPr>
        <xdr:cNvSpPr/>
      </xdr:nvSpPr>
      <xdr:spPr>
        <a:xfrm>
          <a:off x="2457449" y="533400"/>
          <a:ext cx="2847976" cy="219075"/>
        </a:xfrm>
        <a:prstGeom prst="wedgeRoundRectCallout">
          <a:avLst>
            <a:gd name="adj1" fmla="val -75271"/>
            <a:gd name="adj2" fmla="val 1594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0">
              <a:solidFill>
                <a:srgbClr val="FF0000"/>
              </a:solidFill>
              <a:latin typeface="ＭＳ Ｐゴシック" panose="020B0600070205080204" pitchFamily="50" charset="-128"/>
              <a:ea typeface="ＭＳ Ｐゴシック" panose="020B0600070205080204" pitchFamily="50" charset="-128"/>
            </a:rPr>
            <a:t>仮名にて担当者ごとに作成する。</a:t>
          </a:r>
          <a:r>
            <a:rPr kumimoji="1" lang="en-US" altLang="ja-JP" sz="900" b="0" baseline="0">
              <a:solidFill>
                <a:srgbClr val="FF0000"/>
              </a:solidFill>
              <a:latin typeface="ＭＳ Ｐゴシック" panose="020B0600070205080204" pitchFamily="50" charset="-128"/>
              <a:ea typeface="ＭＳ Ｐゴシック" panose="020B0600070205080204" pitchFamily="50" charset="-128"/>
            </a:rPr>
            <a:t> </a:t>
          </a:r>
          <a:r>
            <a:rPr kumimoji="1" lang="ja-JP" altLang="en-US" sz="9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9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153072</xdr:colOff>
      <xdr:row>9</xdr:row>
      <xdr:rowOff>189043</xdr:rowOff>
    </xdr:from>
    <xdr:to>
      <xdr:col>8</xdr:col>
      <xdr:colOff>288580</xdr:colOff>
      <xdr:row>14</xdr:row>
      <xdr:rowOff>29269</xdr:rowOff>
    </xdr:to>
    <xdr:sp macro="" textlink="">
      <xdr:nvSpPr>
        <xdr:cNvPr id="2" name="右矢印 1">
          <a:extLst>
            <a:ext uri="{FF2B5EF4-FFF2-40B4-BE49-F238E27FC236}">
              <a16:creationId xmlns:a16="http://schemas.microsoft.com/office/drawing/2014/main" id="{51AFD643-1216-493D-89E6-4DBA7182C40D}"/>
            </a:ext>
          </a:extLst>
        </xdr:cNvPr>
        <xdr:cNvSpPr/>
      </xdr:nvSpPr>
      <xdr:spPr>
        <a:xfrm rot="6928605">
          <a:off x="6206213" y="2917952"/>
          <a:ext cx="1326126" cy="135508"/>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33422</xdr:colOff>
      <xdr:row>10</xdr:row>
      <xdr:rowOff>1901</xdr:rowOff>
    </xdr:from>
    <xdr:to>
      <xdr:col>8</xdr:col>
      <xdr:colOff>154447</xdr:colOff>
      <xdr:row>24</xdr:row>
      <xdr:rowOff>36459</xdr:rowOff>
    </xdr:to>
    <xdr:sp macro="" textlink="">
      <xdr:nvSpPr>
        <xdr:cNvPr id="3" name="右矢印 2">
          <a:extLst>
            <a:ext uri="{FF2B5EF4-FFF2-40B4-BE49-F238E27FC236}">
              <a16:creationId xmlns:a16="http://schemas.microsoft.com/office/drawing/2014/main" id="{7DE6462E-CDDA-4282-9BE2-7668FC40DFD0}"/>
            </a:ext>
          </a:extLst>
        </xdr:cNvPr>
        <xdr:cNvSpPr/>
      </xdr:nvSpPr>
      <xdr:spPr>
        <a:xfrm rot="6105154">
          <a:off x="4648656" y="4359217"/>
          <a:ext cx="4187458" cy="121025"/>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1038225</xdr:colOff>
      <xdr:row>0</xdr:row>
      <xdr:rowOff>47625</xdr:rowOff>
    </xdr:from>
    <xdr:to>
      <xdr:col>6</xdr:col>
      <xdr:colOff>531157</xdr:colOff>
      <xdr:row>1</xdr:row>
      <xdr:rowOff>28575</xdr:rowOff>
    </xdr:to>
    <xdr:sp macro="" textlink="">
      <xdr:nvSpPr>
        <xdr:cNvPr id="4" name="吹き出し: 角を丸めた四角形 3">
          <a:extLst>
            <a:ext uri="{FF2B5EF4-FFF2-40B4-BE49-F238E27FC236}">
              <a16:creationId xmlns:a16="http://schemas.microsoft.com/office/drawing/2014/main" id="{E08413D1-E1EE-40F9-9604-9BE2A472F6A8}"/>
            </a:ext>
          </a:extLst>
        </xdr:cNvPr>
        <xdr:cNvSpPr/>
      </xdr:nvSpPr>
      <xdr:spPr>
        <a:xfrm>
          <a:off x="2209800" y="47625"/>
          <a:ext cx="3255307" cy="2857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76200</xdr:colOff>
      <xdr:row>6</xdr:row>
      <xdr:rowOff>247651</xdr:rowOff>
    </xdr:from>
    <xdr:to>
      <xdr:col>2</xdr:col>
      <xdr:colOff>228600</xdr:colOff>
      <xdr:row>10</xdr:row>
      <xdr:rowOff>238126</xdr:rowOff>
    </xdr:to>
    <xdr:sp macro="" textlink="">
      <xdr:nvSpPr>
        <xdr:cNvPr id="5" name="吹き出し: 角を丸めた四角形 4">
          <a:extLst>
            <a:ext uri="{FF2B5EF4-FFF2-40B4-BE49-F238E27FC236}">
              <a16:creationId xmlns:a16="http://schemas.microsoft.com/office/drawing/2014/main" id="{683522D9-A1A5-45A2-848D-A1DC527146B5}"/>
            </a:ext>
          </a:extLst>
        </xdr:cNvPr>
        <xdr:cNvSpPr/>
      </xdr:nvSpPr>
      <xdr:spPr>
        <a:xfrm>
          <a:off x="76200" y="1666876"/>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314325</xdr:colOff>
      <xdr:row>6</xdr:row>
      <xdr:rowOff>247650</xdr:rowOff>
    </xdr:from>
    <xdr:to>
      <xdr:col>3</xdr:col>
      <xdr:colOff>447675</xdr:colOff>
      <xdr:row>10</xdr:row>
      <xdr:rowOff>247650</xdr:rowOff>
    </xdr:to>
    <xdr:sp macro="" textlink="">
      <xdr:nvSpPr>
        <xdr:cNvPr id="6" name="吹き出し: 角を丸めた四角形 5">
          <a:extLst>
            <a:ext uri="{FF2B5EF4-FFF2-40B4-BE49-F238E27FC236}">
              <a16:creationId xmlns:a16="http://schemas.microsoft.com/office/drawing/2014/main" id="{4722E56B-79C5-4D31-B7E8-EBF510194D0F}"/>
            </a:ext>
          </a:extLst>
        </xdr:cNvPr>
        <xdr:cNvSpPr/>
      </xdr:nvSpPr>
      <xdr:spPr>
        <a:xfrm>
          <a:off x="1485900" y="1666875"/>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533400</xdr:colOff>
      <xdr:row>10</xdr:row>
      <xdr:rowOff>95250</xdr:rowOff>
    </xdr:from>
    <xdr:to>
      <xdr:col>5</xdr:col>
      <xdr:colOff>381000</xdr:colOff>
      <xdr:row>12</xdr:row>
      <xdr:rowOff>152400</xdr:rowOff>
    </xdr:to>
    <xdr:sp macro="" textlink="">
      <xdr:nvSpPr>
        <xdr:cNvPr id="7" name="吹き出し: 角を丸めた四角形 6">
          <a:extLst>
            <a:ext uri="{FF2B5EF4-FFF2-40B4-BE49-F238E27FC236}">
              <a16:creationId xmlns:a16="http://schemas.microsoft.com/office/drawing/2014/main" id="{C4D5C800-9671-4EA6-A839-DF6F1E8B5533}"/>
            </a:ext>
          </a:extLst>
        </xdr:cNvPr>
        <xdr:cNvSpPr/>
      </xdr:nvSpPr>
      <xdr:spPr>
        <a:xfrm>
          <a:off x="2895600" y="2419350"/>
          <a:ext cx="1562100" cy="542925"/>
        </a:xfrm>
        <a:prstGeom prst="wedgeRoundRectCallout">
          <a:avLst>
            <a:gd name="adj1" fmla="val 41504"/>
            <a:gd name="adj2" fmla="val 12138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752476</xdr:colOff>
      <xdr:row>40</xdr:row>
      <xdr:rowOff>85725</xdr:rowOff>
    </xdr:from>
    <xdr:to>
      <xdr:col>3</xdr:col>
      <xdr:colOff>590551</xdr:colOff>
      <xdr:row>43</xdr:row>
      <xdr:rowOff>161925</xdr:rowOff>
    </xdr:to>
    <xdr:sp macro="" textlink="">
      <xdr:nvSpPr>
        <xdr:cNvPr id="8" name="吹き出し: 角を丸めた四角形 7">
          <a:extLst>
            <a:ext uri="{FF2B5EF4-FFF2-40B4-BE49-F238E27FC236}">
              <a16:creationId xmlns:a16="http://schemas.microsoft.com/office/drawing/2014/main" id="{7B0F0E42-4323-4353-ACC3-DF95AF3E658A}"/>
            </a:ext>
          </a:extLst>
        </xdr:cNvPr>
        <xdr:cNvSpPr/>
      </xdr:nvSpPr>
      <xdr:spPr>
        <a:xfrm>
          <a:off x="1066801" y="10353675"/>
          <a:ext cx="1885950" cy="619125"/>
        </a:xfrm>
        <a:prstGeom prst="wedgeRoundRectCallout">
          <a:avLst>
            <a:gd name="adj1" fmla="val 29981"/>
            <a:gd name="adj2" fmla="val -17225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広報誌作成にかかった全体の金額（請求額）</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371475</xdr:colOff>
      <xdr:row>40</xdr:row>
      <xdr:rowOff>85726</xdr:rowOff>
    </xdr:from>
    <xdr:to>
      <xdr:col>8</xdr:col>
      <xdr:colOff>561974</xdr:colOff>
      <xdr:row>43</xdr:row>
      <xdr:rowOff>161925</xdr:rowOff>
    </xdr:to>
    <xdr:sp macro="" textlink="">
      <xdr:nvSpPr>
        <xdr:cNvPr id="9" name="吹き出し: 角を丸めた四角形 8">
          <a:extLst>
            <a:ext uri="{FF2B5EF4-FFF2-40B4-BE49-F238E27FC236}">
              <a16:creationId xmlns:a16="http://schemas.microsoft.com/office/drawing/2014/main" id="{BAA3E80A-3F25-442B-A75B-F7A04A3A6F9A}"/>
            </a:ext>
          </a:extLst>
        </xdr:cNvPr>
        <xdr:cNvSpPr/>
      </xdr:nvSpPr>
      <xdr:spPr>
        <a:xfrm>
          <a:off x="3590925" y="10353676"/>
          <a:ext cx="3619499" cy="619124"/>
        </a:xfrm>
        <a:prstGeom prst="wedgeRoundRectCallout">
          <a:avLst>
            <a:gd name="adj1" fmla="val -7654"/>
            <a:gd name="adj2" fmla="val -16975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１ページのうち農業者年金のＰＲ記事の割合。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（例）Ａ４版１ページ全ての場合、</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１．０</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と入力する。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57150</xdr:colOff>
      <xdr:row>18</xdr:row>
      <xdr:rowOff>171451</xdr:rowOff>
    </xdr:from>
    <xdr:to>
      <xdr:col>2</xdr:col>
      <xdr:colOff>209550</xdr:colOff>
      <xdr:row>21</xdr:row>
      <xdr:rowOff>19051</xdr:rowOff>
    </xdr:to>
    <xdr:sp macro="" textlink="">
      <xdr:nvSpPr>
        <xdr:cNvPr id="10" name="吹き出し: 角を丸めた四角形 9">
          <a:extLst>
            <a:ext uri="{FF2B5EF4-FFF2-40B4-BE49-F238E27FC236}">
              <a16:creationId xmlns:a16="http://schemas.microsoft.com/office/drawing/2014/main" id="{9541F746-7DA5-4B25-836C-F7414D04EA30}"/>
            </a:ext>
          </a:extLst>
        </xdr:cNvPr>
        <xdr:cNvSpPr/>
      </xdr:nvSpPr>
      <xdr:spPr>
        <a:xfrm>
          <a:off x="57150" y="4591051"/>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295275</xdr:colOff>
      <xdr:row>18</xdr:row>
      <xdr:rowOff>171450</xdr:rowOff>
    </xdr:from>
    <xdr:to>
      <xdr:col>3</xdr:col>
      <xdr:colOff>428625</xdr:colOff>
      <xdr:row>21</xdr:row>
      <xdr:rowOff>28575</xdr:rowOff>
    </xdr:to>
    <xdr:sp macro="" textlink="">
      <xdr:nvSpPr>
        <xdr:cNvPr id="11" name="吹き出し: 角を丸めた四角形 10">
          <a:extLst>
            <a:ext uri="{FF2B5EF4-FFF2-40B4-BE49-F238E27FC236}">
              <a16:creationId xmlns:a16="http://schemas.microsoft.com/office/drawing/2014/main" id="{7D907880-03DE-4EDF-8393-9D2252189260}"/>
            </a:ext>
          </a:extLst>
        </xdr:cNvPr>
        <xdr:cNvSpPr/>
      </xdr:nvSpPr>
      <xdr:spPr>
        <a:xfrm>
          <a:off x="1466850" y="4591050"/>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504825</xdr:colOff>
      <xdr:row>18</xdr:row>
      <xdr:rowOff>171450</xdr:rowOff>
    </xdr:from>
    <xdr:to>
      <xdr:col>4</xdr:col>
      <xdr:colOff>800100</xdr:colOff>
      <xdr:row>21</xdr:row>
      <xdr:rowOff>47625</xdr:rowOff>
    </xdr:to>
    <xdr:sp macro="" textlink="">
      <xdr:nvSpPr>
        <xdr:cNvPr id="12" name="吹き出し: 角を丸めた四角形 11">
          <a:extLst>
            <a:ext uri="{FF2B5EF4-FFF2-40B4-BE49-F238E27FC236}">
              <a16:creationId xmlns:a16="http://schemas.microsoft.com/office/drawing/2014/main" id="{CEF8F013-540B-4E44-B5CA-009A181C5342}"/>
            </a:ext>
          </a:extLst>
        </xdr:cNvPr>
        <xdr:cNvSpPr/>
      </xdr:nvSpPr>
      <xdr:spPr>
        <a:xfrm>
          <a:off x="2867025" y="4591050"/>
          <a:ext cx="1152525" cy="923925"/>
        </a:xfrm>
        <a:prstGeom prst="wedgeRoundRectCallout">
          <a:avLst>
            <a:gd name="adj1" fmla="val 62331"/>
            <a:gd name="adj2" fmla="val 1617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0</xdr:row>
      <xdr:rowOff>0</xdr:rowOff>
    </xdr:from>
    <xdr:to>
      <xdr:col>2</xdr:col>
      <xdr:colOff>266700</xdr:colOff>
      <xdr:row>0</xdr:row>
      <xdr:rowOff>295275</xdr:rowOff>
    </xdr:to>
    <xdr:sp macro="" textlink="">
      <xdr:nvSpPr>
        <xdr:cNvPr id="13" name="テキスト ボックス 12">
          <a:extLst>
            <a:ext uri="{FF2B5EF4-FFF2-40B4-BE49-F238E27FC236}">
              <a16:creationId xmlns:a16="http://schemas.microsoft.com/office/drawing/2014/main" id="{3C6A3A6D-8D1F-49C0-A72B-E3F63D306A9C}"/>
            </a:ext>
          </a:extLst>
        </xdr:cNvPr>
        <xdr:cNvSpPr txBox="1"/>
      </xdr:nvSpPr>
      <xdr:spPr>
        <a:xfrm>
          <a:off x="0" y="0"/>
          <a:ext cx="1438275" cy="2952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7C70-7B72-4701-AF88-4F0DE00EF4B4}">
  <sheetPr>
    <pageSetUpPr fitToPage="1"/>
  </sheetPr>
  <dimension ref="A1:O49"/>
  <sheetViews>
    <sheetView tabSelected="1" zoomScale="85" zoomScaleNormal="85" zoomScaleSheetLayoutView="100" workbookViewId="0">
      <selection sqref="A1:C1"/>
    </sheetView>
  </sheetViews>
  <sheetFormatPr defaultRowHeight="13.5" x14ac:dyDescent="0.15"/>
  <cols>
    <col min="1" max="1" width="4.875" style="3" customWidth="1"/>
    <col min="2" max="2" width="9.5" style="1" customWidth="1"/>
    <col min="3" max="4" width="7.375" style="1" customWidth="1"/>
    <col min="5" max="5" width="5.875" style="1" customWidth="1"/>
    <col min="6" max="6" width="7.375" style="1" customWidth="1"/>
    <col min="7" max="7" width="5.875" style="1" customWidth="1"/>
    <col min="8" max="8" width="16.25" style="1" customWidth="1"/>
    <col min="9" max="9" width="14.25" style="1" customWidth="1"/>
    <col min="10" max="10" width="7.375" style="1" customWidth="1"/>
    <col min="11" max="11" width="5.875" style="1" customWidth="1"/>
    <col min="12" max="12" width="14.5" style="1" customWidth="1"/>
    <col min="13" max="13" width="4.875" style="1" customWidth="1"/>
    <col min="14" max="14" width="2.625" style="1" customWidth="1"/>
    <col min="15" max="15" width="3.5" style="1" customWidth="1"/>
    <col min="16" max="128" width="9" style="1"/>
    <col min="129" max="129" width="5.5" style="1" customWidth="1"/>
    <col min="130" max="130" width="5" style="1" customWidth="1"/>
    <col min="131" max="131" width="7.125" style="1" customWidth="1"/>
    <col min="132" max="132" width="10.875" style="1" customWidth="1"/>
    <col min="133" max="133" width="10.125" style="1" customWidth="1"/>
    <col min="134" max="134" width="10.5" style="1" customWidth="1"/>
    <col min="135" max="135" width="6.875" style="1" customWidth="1"/>
    <col min="136" max="136" width="6.5" style="1" customWidth="1"/>
    <col min="137" max="137" width="13.75" style="1" customWidth="1"/>
    <col min="138" max="138" width="14.125" style="1" customWidth="1"/>
    <col min="139" max="139" width="17.625" style="1" customWidth="1"/>
    <col min="140" max="140" width="0" style="1" hidden="1" customWidth="1"/>
    <col min="141" max="141" width="3.5" style="1" customWidth="1"/>
    <col min="142" max="384" width="9" style="1"/>
    <col min="385" max="385" width="5.5" style="1" customWidth="1"/>
    <col min="386" max="386" width="5" style="1" customWidth="1"/>
    <col min="387" max="387" width="7.125" style="1" customWidth="1"/>
    <col min="388" max="388" width="10.875" style="1" customWidth="1"/>
    <col min="389" max="389" width="10.125" style="1" customWidth="1"/>
    <col min="390" max="390" width="10.5" style="1" customWidth="1"/>
    <col min="391" max="391" width="6.875" style="1" customWidth="1"/>
    <col min="392" max="392" width="6.5" style="1" customWidth="1"/>
    <col min="393" max="393" width="13.75" style="1" customWidth="1"/>
    <col min="394" max="394" width="14.125" style="1" customWidth="1"/>
    <col min="395" max="395" width="17.625" style="1" customWidth="1"/>
    <col min="396" max="396" width="0" style="1" hidden="1" customWidth="1"/>
    <col min="397" max="397" width="3.5" style="1" customWidth="1"/>
    <col min="398" max="640" width="9" style="1"/>
    <col min="641" max="641" width="5.5" style="1" customWidth="1"/>
    <col min="642" max="642" width="5" style="1" customWidth="1"/>
    <col min="643" max="643" width="7.125" style="1" customWidth="1"/>
    <col min="644" max="644" width="10.875" style="1" customWidth="1"/>
    <col min="645" max="645" width="10.125" style="1" customWidth="1"/>
    <col min="646" max="646" width="10.5" style="1" customWidth="1"/>
    <col min="647" max="647" width="6.875" style="1" customWidth="1"/>
    <col min="648" max="648" width="6.5" style="1" customWidth="1"/>
    <col min="649" max="649" width="13.75" style="1" customWidth="1"/>
    <col min="650" max="650" width="14.125" style="1" customWidth="1"/>
    <col min="651" max="651" width="17.625" style="1" customWidth="1"/>
    <col min="652" max="652" width="0" style="1" hidden="1" customWidth="1"/>
    <col min="653" max="653" width="3.5" style="1" customWidth="1"/>
    <col min="654" max="896" width="9" style="1"/>
    <col min="897" max="897" width="5.5" style="1" customWidth="1"/>
    <col min="898" max="898" width="5" style="1" customWidth="1"/>
    <col min="899" max="899" width="7.125" style="1" customWidth="1"/>
    <col min="900" max="900" width="10.875" style="1" customWidth="1"/>
    <col min="901" max="901" width="10.125" style="1" customWidth="1"/>
    <col min="902" max="902" width="10.5" style="1" customWidth="1"/>
    <col min="903" max="903" width="6.875" style="1" customWidth="1"/>
    <col min="904" max="904" width="6.5" style="1" customWidth="1"/>
    <col min="905" max="905" width="13.75" style="1" customWidth="1"/>
    <col min="906" max="906" width="14.125" style="1" customWidth="1"/>
    <col min="907" max="907" width="17.625" style="1" customWidth="1"/>
    <col min="908" max="908" width="0" style="1" hidden="1" customWidth="1"/>
    <col min="909" max="909" width="3.5" style="1" customWidth="1"/>
    <col min="910" max="1152" width="9" style="1"/>
    <col min="1153" max="1153" width="5.5" style="1" customWidth="1"/>
    <col min="1154" max="1154" width="5" style="1" customWidth="1"/>
    <col min="1155" max="1155" width="7.125" style="1" customWidth="1"/>
    <col min="1156" max="1156" width="10.875" style="1" customWidth="1"/>
    <col min="1157" max="1157" width="10.125" style="1" customWidth="1"/>
    <col min="1158" max="1158" width="10.5" style="1" customWidth="1"/>
    <col min="1159" max="1159" width="6.875" style="1" customWidth="1"/>
    <col min="1160" max="1160" width="6.5" style="1" customWidth="1"/>
    <col min="1161" max="1161" width="13.75" style="1" customWidth="1"/>
    <col min="1162" max="1162" width="14.125" style="1" customWidth="1"/>
    <col min="1163" max="1163" width="17.625" style="1" customWidth="1"/>
    <col min="1164" max="1164" width="0" style="1" hidden="1" customWidth="1"/>
    <col min="1165" max="1165" width="3.5" style="1" customWidth="1"/>
    <col min="1166" max="1408" width="9" style="1"/>
    <col min="1409" max="1409" width="5.5" style="1" customWidth="1"/>
    <col min="1410" max="1410" width="5" style="1" customWidth="1"/>
    <col min="1411" max="1411" width="7.125" style="1" customWidth="1"/>
    <col min="1412" max="1412" width="10.875" style="1" customWidth="1"/>
    <col min="1413" max="1413" width="10.125" style="1" customWidth="1"/>
    <col min="1414" max="1414" width="10.5" style="1" customWidth="1"/>
    <col min="1415" max="1415" width="6.875" style="1" customWidth="1"/>
    <col min="1416" max="1416" width="6.5" style="1" customWidth="1"/>
    <col min="1417" max="1417" width="13.75" style="1" customWidth="1"/>
    <col min="1418" max="1418" width="14.125" style="1" customWidth="1"/>
    <col min="1419" max="1419" width="17.625" style="1" customWidth="1"/>
    <col min="1420" max="1420" width="0" style="1" hidden="1" customWidth="1"/>
    <col min="1421" max="1421" width="3.5" style="1" customWidth="1"/>
    <col min="1422" max="1664" width="9" style="1"/>
    <col min="1665" max="1665" width="5.5" style="1" customWidth="1"/>
    <col min="1666" max="1666" width="5" style="1" customWidth="1"/>
    <col min="1667" max="1667" width="7.125" style="1" customWidth="1"/>
    <col min="1668" max="1668" width="10.875" style="1" customWidth="1"/>
    <col min="1669" max="1669" width="10.125" style="1" customWidth="1"/>
    <col min="1670" max="1670" width="10.5" style="1" customWidth="1"/>
    <col min="1671" max="1671" width="6.875" style="1" customWidth="1"/>
    <col min="1672" max="1672" width="6.5" style="1" customWidth="1"/>
    <col min="1673" max="1673" width="13.75" style="1" customWidth="1"/>
    <col min="1674" max="1674" width="14.125" style="1" customWidth="1"/>
    <col min="1675" max="1675" width="17.625" style="1" customWidth="1"/>
    <col min="1676" max="1676" width="0" style="1" hidden="1" customWidth="1"/>
    <col min="1677" max="1677" width="3.5" style="1" customWidth="1"/>
    <col min="1678" max="1920" width="9" style="1"/>
    <col min="1921" max="1921" width="5.5" style="1" customWidth="1"/>
    <col min="1922" max="1922" width="5" style="1" customWidth="1"/>
    <col min="1923" max="1923" width="7.125" style="1" customWidth="1"/>
    <col min="1924" max="1924" width="10.875" style="1" customWidth="1"/>
    <col min="1925" max="1925" width="10.125" style="1" customWidth="1"/>
    <col min="1926" max="1926" width="10.5" style="1" customWidth="1"/>
    <col min="1927" max="1927" width="6.875" style="1" customWidth="1"/>
    <col min="1928" max="1928" width="6.5" style="1" customWidth="1"/>
    <col min="1929" max="1929" width="13.75" style="1" customWidth="1"/>
    <col min="1930" max="1930" width="14.125" style="1" customWidth="1"/>
    <col min="1931" max="1931" width="17.625" style="1" customWidth="1"/>
    <col min="1932" max="1932" width="0" style="1" hidden="1" customWidth="1"/>
    <col min="1933" max="1933" width="3.5" style="1" customWidth="1"/>
    <col min="1934" max="2176" width="9" style="1"/>
    <col min="2177" max="2177" width="5.5" style="1" customWidth="1"/>
    <col min="2178" max="2178" width="5" style="1" customWidth="1"/>
    <col min="2179" max="2179" width="7.125" style="1" customWidth="1"/>
    <col min="2180" max="2180" width="10.875" style="1" customWidth="1"/>
    <col min="2181" max="2181" width="10.125" style="1" customWidth="1"/>
    <col min="2182" max="2182" width="10.5" style="1" customWidth="1"/>
    <col min="2183" max="2183" width="6.875" style="1" customWidth="1"/>
    <col min="2184" max="2184" width="6.5" style="1" customWidth="1"/>
    <col min="2185" max="2185" width="13.75" style="1" customWidth="1"/>
    <col min="2186" max="2186" width="14.125" style="1" customWidth="1"/>
    <col min="2187" max="2187" width="17.625" style="1" customWidth="1"/>
    <col min="2188" max="2188" width="0" style="1" hidden="1" customWidth="1"/>
    <col min="2189" max="2189" width="3.5" style="1" customWidth="1"/>
    <col min="2190" max="2432" width="9" style="1"/>
    <col min="2433" max="2433" width="5.5" style="1" customWidth="1"/>
    <col min="2434" max="2434" width="5" style="1" customWidth="1"/>
    <col min="2435" max="2435" width="7.125" style="1" customWidth="1"/>
    <col min="2436" max="2436" width="10.875" style="1" customWidth="1"/>
    <col min="2437" max="2437" width="10.125" style="1" customWidth="1"/>
    <col min="2438" max="2438" width="10.5" style="1" customWidth="1"/>
    <col min="2439" max="2439" width="6.875" style="1" customWidth="1"/>
    <col min="2440" max="2440" width="6.5" style="1" customWidth="1"/>
    <col min="2441" max="2441" width="13.75" style="1" customWidth="1"/>
    <col min="2442" max="2442" width="14.125" style="1" customWidth="1"/>
    <col min="2443" max="2443" width="17.625" style="1" customWidth="1"/>
    <col min="2444" max="2444" width="0" style="1" hidden="1" customWidth="1"/>
    <col min="2445" max="2445" width="3.5" style="1" customWidth="1"/>
    <col min="2446" max="2688" width="9" style="1"/>
    <col min="2689" max="2689" width="5.5" style="1" customWidth="1"/>
    <col min="2690" max="2690" width="5" style="1" customWidth="1"/>
    <col min="2691" max="2691" width="7.125" style="1" customWidth="1"/>
    <col min="2692" max="2692" width="10.875" style="1" customWidth="1"/>
    <col min="2693" max="2693" width="10.125" style="1" customWidth="1"/>
    <col min="2694" max="2694" width="10.5" style="1" customWidth="1"/>
    <col min="2695" max="2695" width="6.875" style="1" customWidth="1"/>
    <col min="2696" max="2696" width="6.5" style="1" customWidth="1"/>
    <col min="2697" max="2697" width="13.75" style="1" customWidth="1"/>
    <col min="2698" max="2698" width="14.125" style="1" customWidth="1"/>
    <col min="2699" max="2699" width="17.625" style="1" customWidth="1"/>
    <col min="2700" max="2700" width="0" style="1" hidden="1" customWidth="1"/>
    <col min="2701" max="2701" width="3.5" style="1" customWidth="1"/>
    <col min="2702" max="2944" width="9" style="1"/>
    <col min="2945" max="2945" width="5.5" style="1" customWidth="1"/>
    <col min="2946" max="2946" width="5" style="1" customWidth="1"/>
    <col min="2947" max="2947" width="7.125" style="1" customWidth="1"/>
    <col min="2948" max="2948" width="10.875" style="1" customWidth="1"/>
    <col min="2949" max="2949" width="10.125" style="1" customWidth="1"/>
    <col min="2950" max="2950" width="10.5" style="1" customWidth="1"/>
    <col min="2951" max="2951" width="6.875" style="1" customWidth="1"/>
    <col min="2952" max="2952" width="6.5" style="1" customWidth="1"/>
    <col min="2953" max="2953" width="13.75" style="1" customWidth="1"/>
    <col min="2954" max="2954" width="14.125" style="1" customWidth="1"/>
    <col min="2955" max="2955" width="17.625" style="1" customWidth="1"/>
    <col min="2956" max="2956" width="0" style="1" hidden="1" customWidth="1"/>
    <col min="2957" max="2957" width="3.5" style="1" customWidth="1"/>
    <col min="2958" max="3200" width="9" style="1"/>
    <col min="3201" max="3201" width="5.5" style="1" customWidth="1"/>
    <col min="3202" max="3202" width="5" style="1" customWidth="1"/>
    <col min="3203" max="3203" width="7.125" style="1" customWidth="1"/>
    <col min="3204" max="3204" width="10.875" style="1" customWidth="1"/>
    <col min="3205" max="3205" width="10.125" style="1" customWidth="1"/>
    <col min="3206" max="3206" width="10.5" style="1" customWidth="1"/>
    <col min="3207" max="3207" width="6.875" style="1" customWidth="1"/>
    <col min="3208" max="3208" width="6.5" style="1" customWidth="1"/>
    <col min="3209" max="3209" width="13.75" style="1" customWidth="1"/>
    <col min="3210" max="3210" width="14.125" style="1" customWidth="1"/>
    <col min="3211" max="3211" width="17.625" style="1" customWidth="1"/>
    <col min="3212" max="3212" width="0" style="1" hidden="1" customWidth="1"/>
    <col min="3213" max="3213" width="3.5" style="1" customWidth="1"/>
    <col min="3214" max="3456" width="9" style="1"/>
    <col min="3457" max="3457" width="5.5" style="1" customWidth="1"/>
    <col min="3458" max="3458" width="5" style="1" customWidth="1"/>
    <col min="3459" max="3459" width="7.125" style="1" customWidth="1"/>
    <col min="3460" max="3460" width="10.875" style="1" customWidth="1"/>
    <col min="3461" max="3461" width="10.125" style="1" customWidth="1"/>
    <col min="3462" max="3462" width="10.5" style="1" customWidth="1"/>
    <col min="3463" max="3463" width="6.875" style="1" customWidth="1"/>
    <col min="3464" max="3464" width="6.5" style="1" customWidth="1"/>
    <col min="3465" max="3465" width="13.75" style="1" customWidth="1"/>
    <col min="3466" max="3466" width="14.125" style="1" customWidth="1"/>
    <col min="3467" max="3467" width="17.625" style="1" customWidth="1"/>
    <col min="3468" max="3468" width="0" style="1" hidden="1" customWidth="1"/>
    <col min="3469" max="3469" width="3.5" style="1" customWidth="1"/>
    <col min="3470" max="3712" width="9" style="1"/>
    <col min="3713" max="3713" width="5.5" style="1" customWidth="1"/>
    <col min="3714" max="3714" width="5" style="1" customWidth="1"/>
    <col min="3715" max="3715" width="7.125" style="1" customWidth="1"/>
    <col min="3716" max="3716" width="10.875" style="1" customWidth="1"/>
    <col min="3717" max="3717" width="10.125" style="1" customWidth="1"/>
    <col min="3718" max="3718" width="10.5" style="1" customWidth="1"/>
    <col min="3719" max="3719" width="6.875" style="1" customWidth="1"/>
    <col min="3720" max="3720" width="6.5" style="1" customWidth="1"/>
    <col min="3721" max="3721" width="13.75" style="1" customWidth="1"/>
    <col min="3722" max="3722" width="14.125" style="1" customWidth="1"/>
    <col min="3723" max="3723" width="17.625" style="1" customWidth="1"/>
    <col min="3724" max="3724" width="0" style="1" hidden="1" customWidth="1"/>
    <col min="3725" max="3725" width="3.5" style="1" customWidth="1"/>
    <col min="3726" max="3968" width="9" style="1"/>
    <col min="3969" max="3969" width="5.5" style="1" customWidth="1"/>
    <col min="3970" max="3970" width="5" style="1" customWidth="1"/>
    <col min="3971" max="3971" width="7.125" style="1" customWidth="1"/>
    <col min="3972" max="3972" width="10.875" style="1" customWidth="1"/>
    <col min="3973" max="3973" width="10.125" style="1" customWidth="1"/>
    <col min="3974" max="3974" width="10.5" style="1" customWidth="1"/>
    <col min="3975" max="3975" width="6.875" style="1" customWidth="1"/>
    <col min="3976" max="3976" width="6.5" style="1" customWidth="1"/>
    <col min="3977" max="3977" width="13.75" style="1" customWidth="1"/>
    <col min="3978" max="3978" width="14.125" style="1" customWidth="1"/>
    <col min="3979" max="3979" width="17.625" style="1" customWidth="1"/>
    <col min="3980" max="3980" width="0" style="1" hidden="1" customWidth="1"/>
    <col min="3981" max="3981" width="3.5" style="1" customWidth="1"/>
    <col min="3982" max="4224" width="9" style="1"/>
    <col min="4225" max="4225" width="5.5" style="1" customWidth="1"/>
    <col min="4226" max="4226" width="5" style="1" customWidth="1"/>
    <col min="4227" max="4227" width="7.125" style="1" customWidth="1"/>
    <col min="4228" max="4228" width="10.875" style="1" customWidth="1"/>
    <col min="4229" max="4229" width="10.125" style="1" customWidth="1"/>
    <col min="4230" max="4230" width="10.5" style="1" customWidth="1"/>
    <col min="4231" max="4231" width="6.875" style="1" customWidth="1"/>
    <col min="4232" max="4232" width="6.5" style="1" customWidth="1"/>
    <col min="4233" max="4233" width="13.75" style="1" customWidth="1"/>
    <col min="4234" max="4234" width="14.125" style="1" customWidth="1"/>
    <col min="4235" max="4235" width="17.625" style="1" customWidth="1"/>
    <col min="4236" max="4236" width="0" style="1" hidden="1" customWidth="1"/>
    <col min="4237" max="4237" width="3.5" style="1" customWidth="1"/>
    <col min="4238" max="4480" width="9" style="1"/>
    <col min="4481" max="4481" width="5.5" style="1" customWidth="1"/>
    <col min="4482" max="4482" width="5" style="1" customWidth="1"/>
    <col min="4483" max="4483" width="7.125" style="1" customWidth="1"/>
    <col min="4484" max="4484" width="10.875" style="1" customWidth="1"/>
    <col min="4485" max="4485" width="10.125" style="1" customWidth="1"/>
    <col min="4486" max="4486" width="10.5" style="1" customWidth="1"/>
    <col min="4487" max="4487" width="6.875" style="1" customWidth="1"/>
    <col min="4488" max="4488" width="6.5" style="1" customWidth="1"/>
    <col min="4489" max="4489" width="13.75" style="1" customWidth="1"/>
    <col min="4490" max="4490" width="14.125" style="1" customWidth="1"/>
    <col min="4491" max="4491" width="17.625" style="1" customWidth="1"/>
    <col min="4492" max="4492" width="0" style="1" hidden="1" customWidth="1"/>
    <col min="4493" max="4493" width="3.5" style="1" customWidth="1"/>
    <col min="4494" max="4736" width="9" style="1"/>
    <col min="4737" max="4737" width="5.5" style="1" customWidth="1"/>
    <col min="4738" max="4738" width="5" style="1" customWidth="1"/>
    <col min="4739" max="4739" width="7.125" style="1" customWidth="1"/>
    <col min="4740" max="4740" width="10.875" style="1" customWidth="1"/>
    <col min="4741" max="4741" width="10.125" style="1" customWidth="1"/>
    <col min="4742" max="4742" width="10.5" style="1" customWidth="1"/>
    <col min="4743" max="4743" width="6.875" style="1" customWidth="1"/>
    <col min="4744" max="4744" width="6.5" style="1" customWidth="1"/>
    <col min="4745" max="4745" width="13.75" style="1" customWidth="1"/>
    <col min="4746" max="4746" width="14.125" style="1" customWidth="1"/>
    <col min="4747" max="4747" width="17.625" style="1" customWidth="1"/>
    <col min="4748" max="4748" width="0" style="1" hidden="1" customWidth="1"/>
    <col min="4749" max="4749" width="3.5" style="1" customWidth="1"/>
    <col min="4750" max="4992" width="9" style="1"/>
    <col min="4993" max="4993" width="5.5" style="1" customWidth="1"/>
    <col min="4994" max="4994" width="5" style="1" customWidth="1"/>
    <col min="4995" max="4995" width="7.125" style="1" customWidth="1"/>
    <col min="4996" max="4996" width="10.875" style="1" customWidth="1"/>
    <col min="4997" max="4997" width="10.125" style="1" customWidth="1"/>
    <col min="4998" max="4998" width="10.5" style="1" customWidth="1"/>
    <col min="4999" max="4999" width="6.875" style="1" customWidth="1"/>
    <col min="5000" max="5000" width="6.5" style="1" customWidth="1"/>
    <col min="5001" max="5001" width="13.75" style="1" customWidth="1"/>
    <col min="5002" max="5002" width="14.125" style="1" customWidth="1"/>
    <col min="5003" max="5003" width="17.625" style="1" customWidth="1"/>
    <col min="5004" max="5004" width="0" style="1" hidden="1" customWidth="1"/>
    <col min="5005" max="5005" width="3.5" style="1" customWidth="1"/>
    <col min="5006" max="5248" width="9" style="1"/>
    <col min="5249" max="5249" width="5.5" style="1" customWidth="1"/>
    <col min="5250" max="5250" width="5" style="1" customWidth="1"/>
    <col min="5251" max="5251" width="7.125" style="1" customWidth="1"/>
    <col min="5252" max="5252" width="10.875" style="1" customWidth="1"/>
    <col min="5253" max="5253" width="10.125" style="1" customWidth="1"/>
    <col min="5254" max="5254" width="10.5" style="1" customWidth="1"/>
    <col min="5255" max="5255" width="6.875" style="1" customWidth="1"/>
    <col min="5256" max="5256" width="6.5" style="1" customWidth="1"/>
    <col min="5257" max="5257" width="13.75" style="1" customWidth="1"/>
    <col min="5258" max="5258" width="14.125" style="1" customWidth="1"/>
    <col min="5259" max="5259" width="17.625" style="1" customWidth="1"/>
    <col min="5260" max="5260" width="0" style="1" hidden="1" customWidth="1"/>
    <col min="5261" max="5261" width="3.5" style="1" customWidth="1"/>
    <col min="5262" max="5504" width="9" style="1"/>
    <col min="5505" max="5505" width="5.5" style="1" customWidth="1"/>
    <col min="5506" max="5506" width="5" style="1" customWidth="1"/>
    <col min="5507" max="5507" width="7.125" style="1" customWidth="1"/>
    <col min="5508" max="5508" width="10.875" style="1" customWidth="1"/>
    <col min="5509" max="5509" width="10.125" style="1" customWidth="1"/>
    <col min="5510" max="5510" width="10.5" style="1" customWidth="1"/>
    <col min="5511" max="5511" width="6.875" style="1" customWidth="1"/>
    <col min="5512" max="5512" width="6.5" style="1" customWidth="1"/>
    <col min="5513" max="5513" width="13.75" style="1" customWidth="1"/>
    <col min="5514" max="5514" width="14.125" style="1" customWidth="1"/>
    <col min="5515" max="5515" width="17.625" style="1" customWidth="1"/>
    <col min="5516" max="5516" width="0" style="1" hidden="1" customWidth="1"/>
    <col min="5517" max="5517" width="3.5" style="1" customWidth="1"/>
    <col min="5518" max="5760" width="9" style="1"/>
    <col min="5761" max="5761" width="5.5" style="1" customWidth="1"/>
    <col min="5762" max="5762" width="5" style="1" customWidth="1"/>
    <col min="5763" max="5763" width="7.125" style="1" customWidth="1"/>
    <col min="5764" max="5764" width="10.875" style="1" customWidth="1"/>
    <col min="5765" max="5765" width="10.125" style="1" customWidth="1"/>
    <col min="5766" max="5766" width="10.5" style="1" customWidth="1"/>
    <col min="5767" max="5767" width="6.875" style="1" customWidth="1"/>
    <col min="5768" max="5768" width="6.5" style="1" customWidth="1"/>
    <col min="5769" max="5769" width="13.75" style="1" customWidth="1"/>
    <col min="5770" max="5770" width="14.125" style="1" customWidth="1"/>
    <col min="5771" max="5771" width="17.625" style="1" customWidth="1"/>
    <col min="5772" max="5772" width="0" style="1" hidden="1" customWidth="1"/>
    <col min="5773" max="5773" width="3.5" style="1" customWidth="1"/>
    <col min="5774" max="6016" width="9" style="1"/>
    <col min="6017" max="6017" width="5.5" style="1" customWidth="1"/>
    <col min="6018" max="6018" width="5" style="1" customWidth="1"/>
    <col min="6019" max="6019" width="7.125" style="1" customWidth="1"/>
    <col min="6020" max="6020" width="10.875" style="1" customWidth="1"/>
    <col min="6021" max="6021" width="10.125" style="1" customWidth="1"/>
    <col min="6022" max="6022" width="10.5" style="1" customWidth="1"/>
    <col min="6023" max="6023" width="6.875" style="1" customWidth="1"/>
    <col min="6024" max="6024" width="6.5" style="1" customWidth="1"/>
    <col min="6025" max="6025" width="13.75" style="1" customWidth="1"/>
    <col min="6026" max="6026" width="14.125" style="1" customWidth="1"/>
    <col min="6027" max="6027" width="17.625" style="1" customWidth="1"/>
    <col min="6028" max="6028" width="0" style="1" hidden="1" customWidth="1"/>
    <col min="6029" max="6029" width="3.5" style="1" customWidth="1"/>
    <col min="6030" max="6272" width="9" style="1"/>
    <col min="6273" max="6273" width="5.5" style="1" customWidth="1"/>
    <col min="6274" max="6274" width="5" style="1" customWidth="1"/>
    <col min="6275" max="6275" width="7.125" style="1" customWidth="1"/>
    <col min="6276" max="6276" width="10.875" style="1" customWidth="1"/>
    <col min="6277" max="6277" width="10.125" style="1" customWidth="1"/>
    <col min="6278" max="6278" width="10.5" style="1" customWidth="1"/>
    <col min="6279" max="6279" width="6.875" style="1" customWidth="1"/>
    <col min="6280" max="6280" width="6.5" style="1" customWidth="1"/>
    <col min="6281" max="6281" width="13.75" style="1" customWidth="1"/>
    <col min="6282" max="6282" width="14.125" style="1" customWidth="1"/>
    <col min="6283" max="6283" width="17.625" style="1" customWidth="1"/>
    <col min="6284" max="6284" width="0" style="1" hidden="1" customWidth="1"/>
    <col min="6285" max="6285" width="3.5" style="1" customWidth="1"/>
    <col min="6286" max="6528" width="9" style="1"/>
    <col min="6529" max="6529" width="5.5" style="1" customWidth="1"/>
    <col min="6530" max="6530" width="5" style="1" customWidth="1"/>
    <col min="6531" max="6531" width="7.125" style="1" customWidth="1"/>
    <col min="6532" max="6532" width="10.875" style="1" customWidth="1"/>
    <col min="6533" max="6533" width="10.125" style="1" customWidth="1"/>
    <col min="6534" max="6534" width="10.5" style="1" customWidth="1"/>
    <col min="6535" max="6535" width="6.875" style="1" customWidth="1"/>
    <col min="6536" max="6536" width="6.5" style="1" customWidth="1"/>
    <col min="6537" max="6537" width="13.75" style="1" customWidth="1"/>
    <col min="6538" max="6538" width="14.125" style="1" customWidth="1"/>
    <col min="6539" max="6539" width="17.625" style="1" customWidth="1"/>
    <col min="6540" max="6540" width="0" style="1" hidden="1" customWidth="1"/>
    <col min="6541" max="6541" width="3.5" style="1" customWidth="1"/>
    <col min="6542" max="6784" width="9" style="1"/>
    <col min="6785" max="6785" width="5.5" style="1" customWidth="1"/>
    <col min="6786" max="6786" width="5" style="1" customWidth="1"/>
    <col min="6787" max="6787" width="7.125" style="1" customWidth="1"/>
    <col min="6788" max="6788" width="10.875" style="1" customWidth="1"/>
    <col min="6789" max="6789" width="10.125" style="1" customWidth="1"/>
    <col min="6790" max="6790" width="10.5" style="1" customWidth="1"/>
    <col min="6791" max="6791" width="6.875" style="1" customWidth="1"/>
    <col min="6792" max="6792" width="6.5" style="1" customWidth="1"/>
    <col min="6793" max="6793" width="13.75" style="1" customWidth="1"/>
    <col min="6794" max="6794" width="14.125" style="1" customWidth="1"/>
    <col min="6795" max="6795" width="17.625" style="1" customWidth="1"/>
    <col min="6796" max="6796" width="0" style="1" hidden="1" customWidth="1"/>
    <col min="6797" max="6797" width="3.5" style="1" customWidth="1"/>
    <col min="6798" max="7040" width="9" style="1"/>
    <col min="7041" max="7041" width="5.5" style="1" customWidth="1"/>
    <col min="7042" max="7042" width="5" style="1" customWidth="1"/>
    <col min="7043" max="7043" width="7.125" style="1" customWidth="1"/>
    <col min="7044" max="7044" width="10.875" style="1" customWidth="1"/>
    <col min="7045" max="7045" width="10.125" style="1" customWidth="1"/>
    <col min="7046" max="7046" width="10.5" style="1" customWidth="1"/>
    <col min="7047" max="7047" width="6.875" style="1" customWidth="1"/>
    <col min="7048" max="7048" width="6.5" style="1" customWidth="1"/>
    <col min="7049" max="7049" width="13.75" style="1" customWidth="1"/>
    <col min="7050" max="7050" width="14.125" style="1" customWidth="1"/>
    <col min="7051" max="7051" width="17.625" style="1" customWidth="1"/>
    <col min="7052" max="7052" width="0" style="1" hidden="1" customWidth="1"/>
    <col min="7053" max="7053" width="3.5" style="1" customWidth="1"/>
    <col min="7054" max="7296" width="9" style="1"/>
    <col min="7297" max="7297" width="5.5" style="1" customWidth="1"/>
    <col min="7298" max="7298" width="5" style="1" customWidth="1"/>
    <col min="7299" max="7299" width="7.125" style="1" customWidth="1"/>
    <col min="7300" max="7300" width="10.875" style="1" customWidth="1"/>
    <col min="7301" max="7301" width="10.125" style="1" customWidth="1"/>
    <col min="7302" max="7302" width="10.5" style="1" customWidth="1"/>
    <col min="7303" max="7303" width="6.875" style="1" customWidth="1"/>
    <col min="7304" max="7304" width="6.5" style="1" customWidth="1"/>
    <col min="7305" max="7305" width="13.75" style="1" customWidth="1"/>
    <col min="7306" max="7306" width="14.125" style="1" customWidth="1"/>
    <col min="7307" max="7307" width="17.625" style="1" customWidth="1"/>
    <col min="7308" max="7308" width="0" style="1" hidden="1" customWidth="1"/>
    <col min="7309" max="7309" width="3.5" style="1" customWidth="1"/>
    <col min="7310" max="7552" width="9" style="1"/>
    <col min="7553" max="7553" width="5.5" style="1" customWidth="1"/>
    <col min="7554" max="7554" width="5" style="1" customWidth="1"/>
    <col min="7555" max="7555" width="7.125" style="1" customWidth="1"/>
    <col min="7556" max="7556" width="10.875" style="1" customWidth="1"/>
    <col min="7557" max="7557" width="10.125" style="1" customWidth="1"/>
    <col min="7558" max="7558" width="10.5" style="1" customWidth="1"/>
    <col min="7559" max="7559" width="6.875" style="1" customWidth="1"/>
    <col min="7560" max="7560" width="6.5" style="1" customWidth="1"/>
    <col min="7561" max="7561" width="13.75" style="1" customWidth="1"/>
    <col min="7562" max="7562" width="14.125" style="1" customWidth="1"/>
    <col min="7563" max="7563" width="17.625" style="1" customWidth="1"/>
    <col min="7564" max="7564" width="0" style="1" hidden="1" customWidth="1"/>
    <col min="7565" max="7565" width="3.5" style="1" customWidth="1"/>
    <col min="7566" max="7808" width="9" style="1"/>
    <col min="7809" max="7809" width="5.5" style="1" customWidth="1"/>
    <col min="7810" max="7810" width="5" style="1" customWidth="1"/>
    <col min="7811" max="7811" width="7.125" style="1" customWidth="1"/>
    <col min="7812" max="7812" width="10.875" style="1" customWidth="1"/>
    <col min="7813" max="7813" width="10.125" style="1" customWidth="1"/>
    <col min="7814" max="7814" width="10.5" style="1" customWidth="1"/>
    <col min="7815" max="7815" width="6.875" style="1" customWidth="1"/>
    <col min="7816" max="7816" width="6.5" style="1" customWidth="1"/>
    <col min="7817" max="7817" width="13.75" style="1" customWidth="1"/>
    <col min="7818" max="7818" width="14.125" style="1" customWidth="1"/>
    <col min="7819" max="7819" width="17.625" style="1" customWidth="1"/>
    <col min="7820" max="7820" width="0" style="1" hidden="1" customWidth="1"/>
    <col min="7821" max="7821" width="3.5" style="1" customWidth="1"/>
    <col min="7822" max="8064" width="9" style="1"/>
    <col min="8065" max="8065" width="5.5" style="1" customWidth="1"/>
    <col min="8066" max="8066" width="5" style="1" customWidth="1"/>
    <col min="8067" max="8067" width="7.125" style="1" customWidth="1"/>
    <col min="8068" max="8068" width="10.875" style="1" customWidth="1"/>
    <col min="8069" max="8069" width="10.125" style="1" customWidth="1"/>
    <col min="8070" max="8070" width="10.5" style="1" customWidth="1"/>
    <col min="8071" max="8071" width="6.875" style="1" customWidth="1"/>
    <col min="8072" max="8072" width="6.5" style="1" customWidth="1"/>
    <col min="8073" max="8073" width="13.75" style="1" customWidth="1"/>
    <col min="8074" max="8074" width="14.125" style="1" customWidth="1"/>
    <col min="8075" max="8075" width="17.625" style="1" customWidth="1"/>
    <col min="8076" max="8076" width="0" style="1" hidden="1" customWidth="1"/>
    <col min="8077" max="8077" width="3.5" style="1" customWidth="1"/>
    <col min="8078" max="8320" width="9" style="1"/>
    <col min="8321" max="8321" width="5.5" style="1" customWidth="1"/>
    <col min="8322" max="8322" width="5" style="1" customWidth="1"/>
    <col min="8323" max="8323" width="7.125" style="1" customWidth="1"/>
    <col min="8324" max="8324" width="10.875" style="1" customWidth="1"/>
    <col min="8325" max="8325" width="10.125" style="1" customWidth="1"/>
    <col min="8326" max="8326" width="10.5" style="1" customWidth="1"/>
    <col min="8327" max="8327" width="6.875" style="1" customWidth="1"/>
    <col min="8328" max="8328" width="6.5" style="1" customWidth="1"/>
    <col min="8329" max="8329" width="13.75" style="1" customWidth="1"/>
    <col min="8330" max="8330" width="14.125" style="1" customWidth="1"/>
    <col min="8331" max="8331" width="17.625" style="1" customWidth="1"/>
    <col min="8332" max="8332" width="0" style="1" hidden="1" customWidth="1"/>
    <col min="8333" max="8333" width="3.5" style="1" customWidth="1"/>
    <col min="8334" max="8576" width="9" style="1"/>
    <col min="8577" max="8577" width="5.5" style="1" customWidth="1"/>
    <col min="8578" max="8578" width="5" style="1" customWidth="1"/>
    <col min="8579" max="8579" width="7.125" style="1" customWidth="1"/>
    <col min="8580" max="8580" width="10.875" style="1" customWidth="1"/>
    <col min="8581" max="8581" width="10.125" style="1" customWidth="1"/>
    <col min="8582" max="8582" width="10.5" style="1" customWidth="1"/>
    <col min="8583" max="8583" width="6.875" style="1" customWidth="1"/>
    <col min="8584" max="8584" width="6.5" style="1" customWidth="1"/>
    <col min="8585" max="8585" width="13.75" style="1" customWidth="1"/>
    <col min="8586" max="8586" width="14.125" style="1" customWidth="1"/>
    <col min="8587" max="8587" width="17.625" style="1" customWidth="1"/>
    <col min="8588" max="8588" width="0" style="1" hidden="1" customWidth="1"/>
    <col min="8589" max="8589" width="3.5" style="1" customWidth="1"/>
    <col min="8590" max="8832" width="9" style="1"/>
    <col min="8833" max="8833" width="5.5" style="1" customWidth="1"/>
    <col min="8834" max="8834" width="5" style="1" customWidth="1"/>
    <col min="8835" max="8835" width="7.125" style="1" customWidth="1"/>
    <col min="8836" max="8836" width="10.875" style="1" customWidth="1"/>
    <col min="8837" max="8837" width="10.125" style="1" customWidth="1"/>
    <col min="8838" max="8838" width="10.5" style="1" customWidth="1"/>
    <col min="8839" max="8839" width="6.875" style="1" customWidth="1"/>
    <col min="8840" max="8840" width="6.5" style="1" customWidth="1"/>
    <col min="8841" max="8841" width="13.75" style="1" customWidth="1"/>
    <col min="8842" max="8842" width="14.125" style="1" customWidth="1"/>
    <col min="8843" max="8843" width="17.625" style="1" customWidth="1"/>
    <col min="8844" max="8844" width="0" style="1" hidden="1" customWidth="1"/>
    <col min="8845" max="8845" width="3.5" style="1" customWidth="1"/>
    <col min="8846" max="9088" width="9" style="1"/>
    <col min="9089" max="9089" width="5.5" style="1" customWidth="1"/>
    <col min="9090" max="9090" width="5" style="1" customWidth="1"/>
    <col min="9091" max="9091" width="7.125" style="1" customWidth="1"/>
    <col min="9092" max="9092" width="10.875" style="1" customWidth="1"/>
    <col min="9093" max="9093" width="10.125" style="1" customWidth="1"/>
    <col min="9094" max="9094" width="10.5" style="1" customWidth="1"/>
    <col min="9095" max="9095" width="6.875" style="1" customWidth="1"/>
    <col min="9096" max="9096" width="6.5" style="1" customWidth="1"/>
    <col min="9097" max="9097" width="13.75" style="1" customWidth="1"/>
    <col min="9098" max="9098" width="14.125" style="1" customWidth="1"/>
    <col min="9099" max="9099" width="17.625" style="1" customWidth="1"/>
    <col min="9100" max="9100" width="0" style="1" hidden="1" customWidth="1"/>
    <col min="9101" max="9101" width="3.5" style="1" customWidth="1"/>
    <col min="9102" max="9344" width="9" style="1"/>
    <col min="9345" max="9345" width="5.5" style="1" customWidth="1"/>
    <col min="9346" max="9346" width="5" style="1" customWidth="1"/>
    <col min="9347" max="9347" width="7.125" style="1" customWidth="1"/>
    <col min="9348" max="9348" width="10.875" style="1" customWidth="1"/>
    <col min="9349" max="9349" width="10.125" style="1" customWidth="1"/>
    <col min="9350" max="9350" width="10.5" style="1" customWidth="1"/>
    <col min="9351" max="9351" width="6.875" style="1" customWidth="1"/>
    <col min="9352" max="9352" width="6.5" style="1" customWidth="1"/>
    <col min="9353" max="9353" width="13.75" style="1" customWidth="1"/>
    <col min="9354" max="9354" width="14.125" style="1" customWidth="1"/>
    <col min="9355" max="9355" width="17.625" style="1" customWidth="1"/>
    <col min="9356" max="9356" width="0" style="1" hidden="1" customWidth="1"/>
    <col min="9357" max="9357" width="3.5" style="1" customWidth="1"/>
    <col min="9358" max="9600" width="9" style="1"/>
    <col min="9601" max="9601" width="5.5" style="1" customWidth="1"/>
    <col min="9602" max="9602" width="5" style="1" customWidth="1"/>
    <col min="9603" max="9603" width="7.125" style="1" customWidth="1"/>
    <col min="9604" max="9604" width="10.875" style="1" customWidth="1"/>
    <col min="9605" max="9605" width="10.125" style="1" customWidth="1"/>
    <col min="9606" max="9606" width="10.5" style="1" customWidth="1"/>
    <col min="9607" max="9607" width="6.875" style="1" customWidth="1"/>
    <col min="9608" max="9608" width="6.5" style="1" customWidth="1"/>
    <col min="9609" max="9609" width="13.75" style="1" customWidth="1"/>
    <col min="9610" max="9610" width="14.125" style="1" customWidth="1"/>
    <col min="9611" max="9611" width="17.625" style="1" customWidth="1"/>
    <col min="9612" max="9612" width="0" style="1" hidden="1" customWidth="1"/>
    <col min="9613" max="9613" width="3.5" style="1" customWidth="1"/>
    <col min="9614" max="9856" width="9" style="1"/>
    <col min="9857" max="9857" width="5.5" style="1" customWidth="1"/>
    <col min="9858" max="9858" width="5" style="1" customWidth="1"/>
    <col min="9859" max="9859" width="7.125" style="1" customWidth="1"/>
    <col min="9860" max="9860" width="10.875" style="1" customWidth="1"/>
    <col min="9861" max="9861" width="10.125" style="1" customWidth="1"/>
    <col min="9862" max="9862" width="10.5" style="1" customWidth="1"/>
    <col min="9863" max="9863" width="6.875" style="1" customWidth="1"/>
    <col min="9864" max="9864" width="6.5" style="1" customWidth="1"/>
    <col min="9865" max="9865" width="13.75" style="1" customWidth="1"/>
    <col min="9866" max="9866" width="14.125" style="1" customWidth="1"/>
    <col min="9867" max="9867" width="17.625" style="1" customWidth="1"/>
    <col min="9868" max="9868" width="0" style="1" hidden="1" customWidth="1"/>
    <col min="9869" max="9869" width="3.5" style="1" customWidth="1"/>
    <col min="9870" max="10112" width="9" style="1"/>
    <col min="10113" max="10113" width="5.5" style="1" customWidth="1"/>
    <col min="10114" max="10114" width="5" style="1" customWidth="1"/>
    <col min="10115" max="10115" width="7.125" style="1" customWidth="1"/>
    <col min="10116" max="10116" width="10.875" style="1" customWidth="1"/>
    <col min="10117" max="10117" width="10.125" style="1" customWidth="1"/>
    <col min="10118" max="10118" width="10.5" style="1" customWidth="1"/>
    <col min="10119" max="10119" width="6.875" style="1" customWidth="1"/>
    <col min="10120" max="10120" width="6.5" style="1" customWidth="1"/>
    <col min="10121" max="10121" width="13.75" style="1" customWidth="1"/>
    <col min="10122" max="10122" width="14.125" style="1" customWidth="1"/>
    <col min="10123" max="10123" width="17.625" style="1" customWidth="1"/>
    <col min="10124" max="10124" width="0" style="1" hidden="1" customWidth="1"/>
    <col min="10125" max="10125" width="3.5" style="1" customWidth="1"/>
    <col min="10126" max="10368" width="9" style="1"/>
    <col min="10369" max="10369" width="5.5" style="1" customWidth="1"/>
    <col min="10370" max="10370" width="5" style="1" customWidth="1"/>
    <col min="10371" max="10371" width="7.125" style="1" customWidth="1"/>
    <col min="10372" max="10372" width="10.875" style="1" customWidth="1"/>
    <col min="10373" max="10373" width="10.125" style="1" customWidth="1"/>
    <col min="10374" max="10374" width="10.5" style="1" customWidth="1"/>
    <col min="10375" max="10375" width="6.875" style="1" customWidth="1"/>
    <col min="10376" max="10376" width="6.5" style="1" customWidth="1"/>
    <col min="10377" max="10377" width="13.75" style="1" customWidth="1"/>
    <col min="10378" max="10378" width="14.125" style="1" customWidth="1"/>
    <col min="10379" max="10379" width="17.625" style="1" customWidth="1"/>
    <col min="10380" max="10380" width="0" style="1" hidden="1" customWidth="1"/>
    <col min="10381" max="10381" width="3.5" style="1" customWidth="1"/>
    <col min="10382" max="10624" width="9" style="1"/>
    <col min="10625" max="10625" width="5.5" style="1" customWidth="1"/>
    <col min="10626" max="10626" width="5" style="1" customWidth="1"/>
    <col min="10627" max="10627" width="7.125" style="1" customWidth="1"/>
    <col min="10628" max="10628" width="10.875" style="1" customWidth="1"/>
    <col min="10629" max="10629" width="10.125" style="1" customWidth="1"/>
    <col min="10630" max="10630" width="10.5" style="1" customWidth="1"/>
    <col min="10631" max="10631" width="6.875" style="1" customWidth="1"/>
    <col min="10632" max="10632" width="6.5" style="1" customWidth="1"/>
    <col min="10633" max="10633" width="13.75" style="1" customWidth="1"/>
    <col min="10634" max="10634" width="14.125" style="1" customWidth="1"/>
    <col min="10635" max="10635" width="17.625" style="1" customWidth="1"/>
    <col min="10636" max="10636" width="0" style="1" hidden="1" customWidth="1"/>
    <col min="10637" max="10637" width="3.5" style="1" customWidth="1"/>
    <col min="10638" max="10880" width="9" style="1"/>
    <col min="10881" max="10881" width="5.5" style="1" customWidth="1"/>
    <col min="10882" max="10882" width="5" style="1" customWidth="1"/>
    <col min="10883" max="10883" width="7.125" style="1" customWidth="1"/>
    <col min="10884" max="10884" width="10.875" style="1" customWidth="1"/>
    <col min="10885" max="10885" width="10.125" style="1" customWidth="1"/>
    <col min="10886" max="10886" width="10.5" style="1" customWidth="1"/>
    <col min="10887" max="10887" width="6.875" style="1" customWidth="1"/>
    <col min="10888" max="10888" width="6.5" style="1" customWidth="1"/>
    <col min="10889" max="10889" width="13.75" style="1" customWidth="1"/>
    <col min="10890" max="10890" width="14.125" style="1" customWidth="1"/>
    <col min="10891" max="10891" width="17.625" style="1" customWidth="1"/>
    <col min="10892" max="10892" width="0" style="1" hidden="1" customWidth="1"/>
    <col min="10893" max="10893" width="3.5" style="1" customWidth="1"/>
    <col min="10894" max="11136" width="9" style="1"/>
    <col min="11137" max="11137" width="5.5" style="1" customWidth="1"/>
    <col min="11138" max="11138" width="5" style="1" customWidth="1"/>
    <col min="11139" max="11139" width="7.125" style="1" customWidth="1"/>
    <col min="11140" max="11140" width="10.875" style="1" customWidth="1"/>
    <col min="11141" max="11141" width="10.125" style="1" customWidth="1"/>
    <col min="11142" max="11142" width="10.5" style="1" customWidth="1"/>
    <col min="11143" max="11143" width="6.875" style="1" customWidth="1"/>
    <col min="11144" max="11144" width="6.5" style="1" customWidth="1"/>
    <col min="11145" max="11145" width="13.75" style="1" customWidth="1"/>
    <col min="11146" max="11146" width="14.125" style="1" customWidth="1"/>
    <col min="11147" max="11147" width="17.625" style="1" customWidth="1"/>
    <col min="11148" max="11148" width="0" style="1" hidden="1" customWidth="1"/>
    <col min="11149" max="11149" width="3.5" style="1" customWidth="1"/>
    <col min="11150" max="11392" width="9" style="1"/>
    <col min="11393" max="11393" width="5.5" style="1" customWidth="1"/>
    <col min="11394" max="11394" width="5" style="1" customWidth="1"/>
    <col min="11395" max="11395" width="7.125" style="1" customWidth="1"/>
    <col min="11396" max="11396" width="10.875" style="1" customWidth="1"/>
    <col min="11397" max="11397" width="10.125" style="1" customWidth="1"/>
    <col min="11398" max="11398" width="10.5" style="1" customWidth="1"/>
    <col min="11399" max="11399" width="6.875" style="1" customWidth="1"/>
    <col min="11400" max="11400" width="6.5" style="1" customWidth="1"/>
    <col min="11401" max="11401" width="13.75" style="1" customWidth="1"/>
    <col min="11402" max="11402" width="14.125" style="1" customWidth="1"/>
    <col min="11403" max="11403" width="17.625" style="1" customWidth="1"/>
    <col min="11404" max="11404" width="0" style="1" hidden="1" customWidth="1"/>
    <col min="11405" max="11405" width="3.5" style="1" customWidth="1"/>
    <col min="11406" max="11648" width="9" style="1"/>
    <col min="11649" max="11649" width="5.5" style="1" customWidth="1"/>
    <col min="11650" max="11650" width="5" style="1" customWidth="1"/>
    <col min="11651" max="11651" width="7.125" style="1" customWidth="1"/>
    <col min="11652" max="11652" width="10.875" style="1" customWidth="1"/>
    <col min="11653" max="11653" width="10.125" style="1" customWidth="1"/>
    <col min="11654" max="11654" width="10.5" style="1" customWidth="1"/>
    <col min="11655" max="11655" width="6.875" style="1" customWidth="1"/>
    <col min="11656" max="11656" width="6.5" style="1" customWidth="1"/>
    <col min="11657" max="11657" width="13.75" style="1" customWidth="1"/>
    <col min="11658" max="11658" width="14.125" style="1" customWidth="1"/>
    <col min="11659" max="11659" width="17.625" style="1" customWidth="1"/>
    <col min="11660" max="11660" width="0" style="1" hidden="1" customWidth="1"/>
    <col min="11661" max="11661" width="3.5" style="1" customWidth="1"/>
    <col min="11662" max="11904" width="9" style="1"/>
    <col min="11905" max="11905" width="5.5" style="1" customWidth="1"/>
    <col min="11906" max="11906" width="5" style="1" customWidth="1"/>
    <col min="11907" max="11907" width="7.125" style="1" customWidth="1"/>
    <col min="11908" max="11908" width="10.875" style="1" customWidth="1"/>
    <col min="11909" max="11909" width="10.125" style="1" customWidth="1"/>
    <col min="11910" max="11910" width="10.5" style="1" customWidth="1"/>
    <col min="11911" max="11911" width="6.875" style="1" customWidth="1"/>
    <col min="11912" max="11912" width="6.5" style="1" customWidth="1"/>
    <col min="11913" max="11913" width="13.75" style="1" customWidth="1"/>
    <col min="11914" max="11914" width="14.125" style="1" customWidth="1"/>
    <col min="11915" max="11915" width="17.625" style="1" customWidth="1"/>
    <col min="11916" max="11916" width="0" style="1" hidden="1" customWidth="1"/>
    <col min="11917" max="11917" width="3.5" style="1" customWidth="1"/>
    <col min="11918" max="12160" width="9" style="1"/>
    <col min="12161" max="12161" width="5.5" style="1" customWidth="1"/>
    <col min="12162" max="12162" width="5" style="1" customWidth="1"/>
    <col min="12163" max="12163" width="7.125" style="1" customWidth="1"/>
    <col min="12164" max="12164" width="10.875" style="1" customWidth="1"/>
    <col min="12165" max="12165" width="10.125" style="1" customWidth="1"/>
    <col min="12166" max="12166" width="10.5" style="1" customWidth="1"/>
    <col min="12167" max="12167" width="6.875" style="1" customWidth="1"/>
    <col min="12168" max="12168" width="6.5" style="1" customWidth="1"/>
    <col min="12169" max="12169" width="13.75" style="1" customWidth="1"/>
    <col min="12170" max="12170" width="14.125" style="1" customWidth="1"/>
    <col min="12171" max="12171" width="17.625" style="1" customWidth="1"/>
    <col min="12172" max="12172" width="0" style="1" hidden="1" customWidth="1"/>
    <col min="12173" max="12173" width="3.5" style="1" customWidth="1"/>
    <col min="12174" max="12416" width="9" style="1"/>
    <col min="12417" max="12417" width="5.5" style="1" customWidth="1"/>
    <col min="12418" max="12418" width="5" style="1" customWidth="1"/>
    <col min="12419" max="12419" width="7.125" style="1" customWidth="1"/>
    <col min="12420" max="12420" width="10.875" style="1" customWidth="1"/>
    <col min="12421" max="12421" width="10.125" style="1" customWidth="1"/>
    <col min="12422" max="12422" width="10.5" style="1" customWidth="1"/>
    <col min="12423" max="12423" width="6.875" style="1" customWidth="1"/>
    <col min="12424" max="12424" width="6.5" style="1" customWidth="1"/>
    <col min="12425" max="12425" width="13.75" style="1" customWidth="1"/>
    <col min="12426" max="12426" width="14.125" style="1" customWidth="1"/>
    <col min="12427" max="12427" width="17.625" style="1" customWidth="1"/>
    <col min="12428" max="12428" width="0" style="1" hidden="1" customWidth="1"/>
    <col min="12429" max="12429" width="3.5" style="1" customWidth="1"/>
    <col min="12430" max="12672" width="9" style="1"/>
    <col min="12673" max="12673" width="5.5" style="1" customWidth="1"/>
    <col min="12674" max="12674" width="5" style="1" customWidth="1"/>
    <col min="12675" max="12675" width="7.125" style="1" customWidth="1"/>
    <col min="12676" max="12676" width="10.875" style="1" customWidth="1"/>
    <col min="12677" max="12677" width="10.125" style="1" customWidth="1"/>
    <col min="12678" max="12678" width="10.5" style="1" customWidth="1"/>
    <col min="12679" max="12679" width="6.875" style="1" customWidth="1"/>
    <col min="12680" max="12680" width="6.5" style="1" customWidth="1"/>
    <col min="12681" max="12681" width="13.75" style="1" customWidth="1"/>
    <col min="12682" max="12682" width="14.125" style="1" customWidth="1"/>
    <col min="12683" max="12683" width="17.625" style="1" customWidth="1"/>
    <col min="12684" max="12684" width="0" style="1" hidden="1" customWidth="1"/>
    <col min="12685" max="12685" width="3.5" style="1" customWidth="1"/>
    <col min="12686" max="12928" width="9" style="1"/>
    <col min="12929" max="12929" width="5.5" style="1" customWidth="1"/>
    <col min="12930" max="12930" width="5" style="1" customWidth="1"/>
    <col min="12931" max="12931" width="7.125" style="1" customWidth="1"/>
    <col min="12932" max="12932" width="10.875" style="1" customWidth="1"/>
    <col min="12933" max="12933" width="10.125" style="1" customWidth="1"/>
    <col min="12934" max="12934" width="10.5" style="1" customWidth="1"/>
    <col min="12935" max="12935" width="6.875" style="1" customWidth="1"/>
    <col min="12936" max="12936" width="6.5" style="1" customWidth="1"/>
    <col min="12937" max="12937" width="13.75" style="1" customWidth="1"/>
    <col min="12938" max="12938" width="14.125" style="1" customWidth="1"/>
    <col min="12939" max="12939" width="17.625" style="1" customWidth="1"/>
    <col min="12940" max="12940" width="0" style="1" hidden="1" customWidth="1"/>
    <col min="12941" max="12941" width="3.5" style="1" customWidth="1"/>
    <col min="12942" max="13184" width="9" style="1"/>
    <col min="13185" max="13185" width="5.5" style="1" customWidth="1"/>
    <col min="13186" max="13186" width="5" style="1" customWidth="1"/>
    <col min="13187" max="13187" width="7.125" style="1" customWidth="1"/>
    <col min="13188" max="13188" width="10.875" style="1" customWidth="1"/>
    <col min="13189" max="13189" width="10.125" style="1" customWidth="1"/>
    <col min="13190" max="13190" width="10.5" style="1" customWidth="1"/>
    <col min="13191" max="13191" width="6.875" style="1" customWidth="1"/>
    <col min="13192" max="13192" width="6.5" style="1" customWidth="1"/>
    <col min="13193" max="13193" width="13.75" style="1" customWidth="1"/>
    <col min="13194" max="13194" width="14.125" style="1" customWidth="1"/>
    <col min="13195" max="13195" width="17.625" style="1" customWidth="1"/>
    <col min="13196" max="13196" width="0" style="1" hidden="1" customWidth="1"/>
    <col min="13197" max="13197" width="3.5" style="1" customWidth="1"/>
    <col min="13198" max="13440" width="9" style="1"/>
    <col min="13441" max="13441" width="5.5" style="1" customWidth="1"/>
    <col min="13442" max="13442" width="5" style="1" customWidth="1"/>
    <col min="13443" max="13443" width="7.125" style="1" customWidth="1"/>
    <col min="13444" max="13444" width="10.875" style="1" customWidth="1"/>
    <col min="13445" max="13445" width="10.125" style="1" customWidth="1"/>
    <col min="13446" max="13446" width="10.5" style="1" customWidth="1"/>
    <col min="13447" max="13447" width="6.875" style="1" customWidth="1"/>
    <col min="13448" max="13448" width="6.5" style="1" customWidth="1"/>
    <col min="13449" max="13449" width="13.75" style="1" customWidth="1"/>
    <col min="13450" max="13450" width="14.125" style="1" customWidth="1"/>
    <col min="13451" max="13451" width="17.625" style="1" customWidth="1"/>
    <col min="13452" max="13452" width="0" style="1" hidden="1" customWidth="1"/>
    <col min="13453" max="13453" width="3.5" style="1" customWidth="1"/>
    <col min="13454" max="13696" width="9" style="1"/>
    <col min="13697" max="13697" width="5.5" style="1" customWidth="1"/>
    <col min="13698" max="13698" width="5" style="1" customWidth="1"/>
    <col min="13699" max="13699" width="7.125" style="1" customWidth="1"/>
    <col min="13700" max="13700" width="10.875" style="1" customWidth="1"/>
    <col min="13701" max="13701" width="10.125" style="1" customWidth="1"/>
    <col min="13702" max="13702" width="10.5" style="1" customWidth="1"/>
    <col min="13703" max="13703" width="6.875" style="1" customWidth="1"/>
    <col min="13704" max="13704" width="6.5" style="1" customWidth="1"/>
    <col min="13705" max="13705" width="13.75" style="1" customWidth="1"/>
    <col min="13706" max="13706" width="14.125" style="1" customWidth="1"/>
    <col min="13707" max="13707" width="17.625" style="1" customWidth="1"/>
    <col min="13708" max="13708" width="0" style="1" hidden="1" customWidth="1"/>
    <col min="13709" max="13709" width="3.5" style="1" customWidth="1"/>
    <col min="13710" max="13952" width="9" style="1"/>
    <col min="13953" max="13953" width="5.5" style="1" customWidth="1"/>
    <col min="13954" max="13954" width="5" style="1" customWidth="1"/>
    <col min="13955" max="13955" width="7.125" style="1" customWidth="1"/>
    <col min="13956" max="13956" width="10.875" style="1" customWidth="1"/>
    <col min="13957" max="13957" width="10.125" style="1" customWidth="1"/>
    <col min="13958" max="13958" width="10.5" style="1" customWidth="1"/>
    <col min="13959" max="13959" width="6.875" style="1" customWidth="1"/>
    <col min="13960" max="13960" width="6.5" style="1" customWidth="1"/>
    <col min="13961" max="13961" width="13.75" style="1" customWidth="1"/>
    <col min="13962" max="13962" width="14.125" style="1" customWidth="1"/>
    <col min="13963" max="13963" width="17.625" style="1" customWidth="1"/>
    <col min="13964" max="13964" width="0" style="1" hidden="1" customWidth="1"/>
    <col min="13965" max="13965" width="3.5" style="1" customWidth="1"/>
    <col min="13966" max="14208" width="9" style="1"/>
    <col min="14209" max="14209" width="5.5" style="1" customWidth="1"/>
    <col min="14210" max="14210" width="5" style="1" customWidth="1"/>
    <col min="14211" max="14211" width="7.125" style="1" customWidth="1"/>
    <col min="14212" max="14212" width="10.875" style="1" customWidth="1"/>
    <col min="14213" max="14213" width="10.125" style="1" customWidth="1"/>
    <col min="14214" max="14214" width="10.5" style="1" customWidth="1"/>
    <col min="14215" max="14215" width="6.875" style="1" customWidth="1"/>
    <col min="14216" max="14216" width="6.5" style="1" customWidth="1"/>
    <col min="14217" max="14217" width="13.75" style="1" customWidth="1"/>
    <col min="14218" max="14218" width="14.125" style="1" customWidth="1"/>
    <col min="14219" max="14219" width="17.625" style="1" customWidth="1"/>
    <col min="14220" max="14220" width="0" style="1" hidden="1" customWidth="1"/>
    <col min="14221" max="14221" width="3.5" style="1" customWidth="1"/>
    <col min="14222" max="14464" width="9" style="1"/>
    <col min="14465" max="14465" width="5.5" style="1" customWidth="1"/>
    <col min="14466" max="14466" width="5" style="1" customWidth="1"/>
    <col min="14467" max="14467" width="7.125" style="1" customWidth="1"/>
    <col min="14468" max="14468" width="10.875" style="1" customWidth="1"/>
    <col min="14469" max="14469" width="10.125" style="1" customWidth="1"/>
    <col min="14470" max="14470" width="10.5" style="1" customWidth="1"/>
    <col min="14471" max="14471" width="6.875" style="1" customWidth="1"/>
    <col min="14472" max="14472" width="6.5" style="1" customWidth="1"/>
    <col min="14473" max="14473" width="13.75" style="1" customWidth="1"/>
    <col min="14474" max="14474" width="14.125" style="1" customWidth="1"/>
    <col min="14475" max="14475" width="17.625" style="1" customWidth="1"/>
    <col min="14476" max="14476" width="0" style="1" hidden="1" customWidth="1"/>
    <col min="14477" max="14477" width="3.5" style="1" customWidth="1"/>
    <col min="14478" max="14720" width="9" style="1"/>
    <col min="14721" max="14721" width="5.5" style="1" customWidth="1"/>
    <col min="14722" max="14722" width="5" style="1" customWidth="1"/>
    <col min="14723" max="14723" width="7.125" style="1" customWidth="1"/>
    <col min="14724" max="14724" width="10.875" style="1" customWidth="1"/>
    <col min="14725" max="14725" width="10.125" style="1" customWidth="1"/>
    <col min="14726" max="14726" width="10.5" style="1" customWidth="1"/>
    <col min="14727" max="14727" width="6.875" style="1" customWidth="1"/>
    <col min="14728" max="14728" width="6.5" style="1" customWidth="1"/>
    <col min="14729" max="14729" width="13.75" style="1" customWidth="1"/>
    <col min="14730" max="14730" width="14.125" style="1" customWidth="1"/>
    <col min="14731" max="14731" width="17.625" style="1" customWidth="1"/>
    <col min="14732" max="14732" width="0" style="1" hidden="1" customWidth="1"/>
    <col min="14733" max="14733" width="3.5" style="1" customWidth="1"/>
    <col min="14734" max="14976" width="9" style="1"/>
    <col min="14977" max="14977" width="5.5" style="1" customWidth="1"/>
    <col min="14978" max="14978" width="5" style="1" customWidth="1"/>
    <col min="14979" max="14979" width="7.125" style="1" customWidth="1"/>
    <col min="14980" max="14980" width="10.875" style="1" customWidth="1"/>
    <col min="14981" max="14981" width="10.125" style="1" customWidth="1"/>
    <col min="14982" max="14982" width="10.5" style="1" customWidth="1"/>
    <col min="14983" max="14983" width="6.875" style="1" customWidth="1"/>
    <col min="14984" max="14984" width="6.5" style="1" customWidth="1"/>
    <col min="14985" max="14985" width="13.75" style="1" customWidth="1"/>
    <col min="14986" max="14986" width="14.125" style="1" customWidth="1"/>
    <col min="14987" max="14987" width="17.625" style="1" customWidth="1"/>
    <col min="14988" max="14988" width="0" style="1" hidden="1" customWidth="1"/>
    <col min="14989" max="14989" width="3.5" style="1" customWidth="1"/>
    <col min="14990" max="15232" width="9" style="1"/>
    <col min="15233" max="15233" width="5.5" style="1" customWidth="1"/>
    <col min="15234" max="15234" width="5" style="1" customWidth="1"/>
    <col min="15235" max="15235" width="7.125" style="1" customWidth="1"/>
    <col min="15236" max="15236" width="10.875" style="1" customWidth="1"/>
    <col min="15237" max="15237" width="10.125" style="1" customWidth="1"/>
    <col min="15238" max="15238" width="10.5" style="1" customWidth="1"/>
    <col min="15239" max="15239" width="6.875" style="1" customWidth="1"/>
    <col min="15240" max="15240" width="6.5" style="1" customWidth="1"/>
    <col min="15241" max="15241" width="13.75" style="1" customWidth="1"/>
    <col min="15242" max="15242" width="14.125" style="1" customWidth="1"/>
    <col min="15243" max="15243" width="17.625" style="1" customWidth="1"/>
    <col min="15244" max="15244" width="0" style="1" hidden="1" customWidth="1"/>
    <col min="15245" max="15245" width="3.5" style="1" customWidth="1"/>
    <col min="15246" max="15488" width="9" style="1"/>
    <col min="15489" max="15489" width="5.5" style="1" customWidth="1"/>
    <col min="15490" max="15490" width="5" style="1" customWidth="1"/>
    <col min="15491" max="15491" width="7.125" style="1" customWidth="1"/>
    <col min="15492" max="15492" width="10.875" style="1" customWidth="1"/>
    <col min="15493" max="15493" width="10.125" style="1" customWidth="1"/>
    <col min="15494" max="15494" width="10.5" style="1" customWidth="1"/>
    <col min="15495" max="15495" width="6.875" style="1" customWidth="1"/>
    <col min="15496" max="15496" width="6.5" style="1" customWidth="1"/>
    <col min="15497" max="15497" width="13.75" style="1" customWidth="1"/>
    <col min="15498" max="15498" width="14.125" style="1" customWidth="1"/>
    <col min="15499" max="15499" width="17.625" style="1" customWidth="1"/>
    <col min="15500" max="15500" width="0" style="1" hidden="1" customWidth="1"/>
    <col min="15501" max="15501" width="3.5" style="1" customWidth="1"/>
    <col min="15502" max="15744" width="9" style="1"/>
    <col min="15745" max="15745" width="5.5" style="1" customWidth="1"/>
    <col min="15746" max="15746" width="5" style="1" customWidth="1"/>
    <col min="15747" max="15747" width="7.125" style="1" customWidth="1"/>
    <col min="15748" max="15748" width="10.875" style="1" customWidth="1"/>
    <col min="15749" max="15749" width="10.125" style="1" customWidth="1"/>
    <col min="15750" max="15750" width="10.5" style="1" customWidth="1"/>
    <col min="15751" max="15751" width="6.875" style="1" customWidth="1"/>
    <col min="15752" max="15752" width="6.5" style="1" customWidth="1"/>
    <col min="15753" max="15753" width="13.75" style="1" customWidth="1"/>
    <col min="15754" max="15754" width="14.125" style="1" customWidth="1"/>
    <col min="15755" max="15755" width="17.625" style="1" customWidth="1"/>
    <col min="15756" max="15756" width="0" style="1" hidden="1" customWidth="1"/>
    <col min="15757" max="15757" width="3.5" style="1" customWidth="1"/>
    <col min="15758" max="16000" width="9" style="1"/>
    <col min="16001" max="16001" width="5.5" style="1" customWidth="1"/>
    <col min="16002" max="16002" width="5" style="1" customWidth="1"/>
    <col min="16003" max="16003" width="7.125" style="1" customWidth="1"/>
    <col min="16004" max="16004" width="10.875" style="1" customWidth="1"/>
    <col min="16005" max="16005" width="10.125" style="1" customWidth="1"/>
    <col min="16006" max="16006" width="10.5" style="1" customWidth="1"/>
    <col min="16007" max="16007" width="6.875" style="1" customWidth="1"/>
    <col min="16008" max="16008" width="6.5" style="1" customWidth="1"/>
    <col min="16009" max="16009" width="13.75" style="1" customWidth="1"/>
    <col min="16010" max="16010" width="14.125" style="1" customWidth="1"/>
    <col min="16011" max="16011" width="17.625" style="1" customWidth="1"/>
    <col min="16012" max="16012" width="0" style="1" hidden="1" customWidth="1"/>
    <col min="16013" max="16013" width="3.5" style="1" customWidth="1"/>
    <col min="16014" max="16384" width="9" style="1"/>
  </cols>
  <sheetData>
    <row r="1" spans="1:15" ht="27" customHeight="1" x14ac:dyDescent="0.15">
      <c r="A1" s="217"/>
      <c r="B1" s="217"/>
      <c r="C1" s="217"/>
      <c r="M1" s="2" t="s">
        <v>98</v>
      </c>
    </row>
    <row r="2" spans="1:15" ht="30.75" customHeight="1" x14ac:dyDescent="0.15">
      <c r="B2" s="4" t="s">
        <v>0</v>
      </c>
      <c r="C2" s="4"/>
      <c r="G2" s="5"/>
    </row>
    <row r="3" spans="1:15" ht="27.75" customHeight="1" x14ac:dyDescent="0.15">
      <c r="B3" s="218" t="s">
        <v>97</v>
      </c>
      <c r="C3" s="218"/>
      <c r="D3" s="218"/>
      <c r="E3" s="218"/>
      <c r="F3" s="6" t="s">
        <v>91</v>
      </c>
      <c r="G3" s="7" t="s">
        <v>94</v>
      </c>
      <c r="H3" s="7"/>
      <c r="I3" s="7"/>
      <c r="J3" s="7"/>
      <c r="K3" s="7"/>
      <c r="L3" s="7"/>
      <c r="M3" s="7"/>
    </row>
    <row r="4" spans="1:15" ht="13.5" customHeight="1" x14ac:dyDescent="0.15"/>
    <row r="5" spans="1:15" ht="21.75" customHeight="1" x14ac:dyDescent="0.15">
      <c r="B5" s="8" t="s">
        <v>1</v>
      </c>
      <c r="C5" s="9"/>
      <c r="D5" s="219" t="s">
        <v>88</v>
      </c>
      <c r="E5" s="220"/>
      <c r="F5" s="221"/>
      <c r="G5" s="10"/>
      <c r="L5" s="11"/>
      <c r="M5" s="12"/>
    </row>
    <row r="6" spans="1:15" ht="21.75" customHeight="1" x14ac:dyDescent="0.15">
      <c r="B6" s="222" t="s">
        <v>2</v>
      </c>
      <c r="C6" s="223"/>
      <c r="D6" s="219" t="s">
        <v>90</v>
      </c>
      <c r="E6" s="220"/>
      <c r="F6" s="221"/>
      <c r="G6" s="10"/>
      <c r="L6" s="13"/>
      <c r="M6" s="12"/>
    </row>
    <row r="7" spans="1:15" ht="21.75" customHeight="1" x14ac:dyDescent="0.15">
      <c r="B7" s="207" t="s">
        <v>3</v>
      </c>
      <c r="C7" s="208"/>
      <c r="D7" s="211" t="s">
        <v>101</v>
      </c>
      <c r="E7" s="212"/>
      <c r="F7" s="213"/>
      <c r="G7" s="10"/>
      <c r="H7" s="14"/>
      <c r="I7" s="14"/>
      <c r="J7" s="14"/>
      <c r="K7" s="14"/>
      <c r="L7" s="13"/>
      <c r="M7" s="12"/>
      <c r="N7" s="12"/>
      <c r="O7" s="12"/>
    </row>
    <row r="8" spans="1:15" ht="21.75" customHeight="1" x14ac:dyDescent="0.15">
      <c r="B8" s="209"/>
      <c r="C8" s="210"/>
      <c r="D8" s="214"/>
      <c r="E8" s="215"/>
      <c r="F8" s="216"/>
      <c r="G8" s="10"/>
      <c r="H8" s="15"/>
      <c r="I8" s="15"/>
      <c r="J8" s="15"/>
      <c r="K8" s="15"/>
      <c r="L8" s="13"/>
      <c r="M8" s="12"/>
      <c r="N8" s="12"/>
      <c r="O8" s="12"/>
    </row>
    <row r="9" spans="1:15" ht="19.5" customHeight="1" x14ac:dyDescent="0.15">
      <c r="B9" s="16" t="s">
        <v>89</v>
      </c>
      <c r="C9" s="17" t="s">
        <v>4</v>
      </c>
      <c r="N9" s="12"/>
      <c r="O9" s="12"/>
    </row>
    <row r="10" spans="1:15" ht="20.25" customHeight="1" x14ac:dyDescent="0.15">
      <c r="B10" s="18">
        <v>3</v>
      </c>
      <c r="C10" s="19" t="s">
        <v>5</v>
      </c>
      <c r="D10" s="189" t="s">
        <v>6</v>
      </c>
      <c r="E10" s="189"/>
      <c r="F10" s="189"/>
      <c r="G10" s="189"/>
      <c r="H10" s="190" t="s">
        <v>7</v>
      </c>
      <c r="I10" s="192" t="s">
        <v>8</v>
      </c>
      <c r="J10" s="193"/>
      <c r="K10" s="193"/>
      <c r="L10" s="194"/>
      <c r="M10" s="20"/>
    </row>
    <row r="11" spans="1:15" ht="20.25" customHeight="1" x14ac:dyDescent="0.15">
      <c r="B11" s="21" t="s">
        <v>9</v>
      </c>
      <c r="C11" s="22" t="s">
        <v>10</v>
      </c>
      <c r="D11" s="198" t="s">
        <v>11</v>
      </c>
      <c r="E11" s="198"/>
      <c r="F11" s="199" t="s">
        <v>12</v>
      </c>
      <c r="G11" s="199"/>
      <c r="H11" s="191"/>
      <c r="I11" s="195"/>
      <c r="J11" s="196"/>
      <c r="K11" s="196"/>
      <c r="L11" s="197"/>
      <c r="M11" s="20"/>
    </row>
    <row r="12" spans="1:15" ht="21" customHeight="1" x14ac:dyDescent="0.15">
      <c r="A12" s="23"/>
      <c r="B12" s="82" t="s">
        <v>13</v>
      </c>
      <c r="C12" s="24">
        <v>43891</v>
      </c>
      <c r="D12" s="25"/>
      <c r="E12" s="26" t="s">
        <v>14</v>
      </c>
      <c r="F12" s="25"/>
      <c r="G12" s="27" t="s">
        <v>15</v>
      </c>
      <c r="H12" s="28"/>
      <c r="I12" s="25"/>
      <c r="J12" s="29"/>
      <c r="K12" s="29"/>
      <c r="L12" s="30"/>
      <c r="M12" s="31"/>
    </row>
    <row r="13" spans="1:15" ht="21" customHeight="1" x14ac:dyDescent="0.15">
      <c r="A13" s="23"/>
      <c r="B13" s="82" t="s">
        <v>16</v>
      </c>
      <c r="C13" s="24">
        <v>43892</v>
      </c>
      <c r="D13" s="25">
        <v>2</v>
      </c>
      <c r="E13" s="26" t="s">
        <v>14</v>
      </c>
      <c r="F13" s="25"/>
      <c r="G13" s="27" t="s">
        <v>15</v>
      </c>
      <c r="H13" s="28"/>
      <c r="I13" s="25" t="s">
        <v>42</v>
      </c>
      <c r="J13" s="29"/>
      <c r="K13" s="29"/>
      <c r="L13" s="30"/>
      <c r="M13" s="31"/>
    </row>
    <row r="14" spans="1:15" ht="21" customHeight="1" x14ac:dyDescent="0.15">
      <c r="A14" s="23"/>
      <c r="B14" s="82" t="s">
        <v>17</v>
      </c>
      <c r="C14" s="24">
        <v>43893</v>
      </c>
      <c r="D14" s="25"/>
      <c r="E14" s="26" t="s">
        <v>14</v>
      </c>
      <c r="F14" s="25"/>
      <c r="G14" s="27" t="s">
        <v>15</v>
      </c>
      <c r="H14" s="28"/>
      <c r="I14" s="25"/>
      <c r="J14" s="29"/>
      <c r="K14" s="29"/>
      <c r="L14" s="30"/>
      <c r="M14" s="31"/>
    </row>
    <row r="15" spans="1:15" ht="21" customHeight="1" x14ac:dyDescent="0.15">
      <c r="A15" s="23"/>
      <c r="B15" s="82" t="s">
        <v>18</v>
      </c>
      <c r="C15" s="24">
        <v>43894</v>
      </c>
      <c r="D15" s="25">
        <v>1</v>
      </c>
      <c r="E15" s="26" t="s">
        <v>14</v>
      </c>
      <c r="F15" s="25"/>
      <c r="G15" s="27" t="s">
        <v>15</v>
      </c>
      <c r="H15" s="28"/>
      <c r="I15" s="25" t="s">
        <v>43</v>
      </c>
      <c r="J15" s="29"/>
      <c r="K15" s="29"/>
      <c r="L15" s="30"/>
      <c r="M15" s="31"/>
    </row>
    <row r="16" spans="1:15" ht="21" customHeight="1" x14ac:dyDescent="0.15">
      <c r="A16" s="23"/>
      <c r="B16" s="82" t="s">
        <v>69</v>
      </c>
      <c r="C16" s="24">
        <v>43895</v>
      </c>
      <c r="D16" s="25">
        <v>1</v>
      </c>
      <c r="E16" s="26" t="s">
        <v>14</v>
      </c>
      <c r="F16" s="25"/>
      <c r="G16" s="27" t="s">
        <v>15</v>
      </c>
      <c r="H16" s="28"/>
      <c r="I16" s="25" t="s">
        <v>44</v>
      </c>
      <c r="J16" s="29"/>
      <c r="K16" s="29"/>
      <c r="L16" s="30"/>
      <c r="M16" s="31"/>
    </row>
    <row r="17" spans="1:13" ht="21" customHeight="1" x14ac:dyDescent="0.15">
      <c r="A17" s="23"/>
      <c r="B17" s="82" t="s">
        <v>19</v>
      </c>
      <c r="C17" s="24">
        <v>43896</v>
      </c>
      <c r="D17" s="25">
        <v>1</v>
      </c>
      <c r="E17" s="26" t="s">
        <v>14</v>
      </c>
      <c r="F17" s="25"/>
      <c r="G17" s="27" t="s">
        <v>15</v>
      </c>
      <c r="H17" s="28"/>
      <c r="I17" s="25" t="s">
        <v>45</v>
      </c>
      <c r="J17" s="29"/>
      <c r="K17" s="29"/>
      <c r="L17" s="30"/>
      <c r="M17" s="31"/>
    </row>
    <row r="18" spans="1:13" ht="21" customHeight="1" x14ac:dyDescent="0.15">
      <c r="A18" s="23"/>
      <c r="B18" s="82" t="s">
        <v>70</v>
      </c>
      <c r="C18" s="24">
        <v>43897</v>
      </c>
      <c r="D18" s="25"/>
      <c r="E18" s="26" t="s">
        <v>14</v>
      </c>
      <c r="F18" s="25"/>
      <c r="G18" s="27" t="s">
        <v>15</v>
      </c>
      <c r="H18" s="28"/>
      <c r="I18" s="25"/>
      <c r="J18" s="29"/>
      <c r="K18" s="29"/>
      <c r="L18" s="30"/>
      <c r="M18" s="31"/>
    </row>
    <row r="19" spans="1:13" ht="21" customHeight="1" x14ac:dyDescent="0.15">
      <c r="A19" s="23"/>
      <c r="B19" s="82" t="s">
        <v>20</v>
      </c>
      <c r="C19" s="24">
        <v>43898</v>
      </c>
      <c r="D19" s="25"/>
      <c r="E19" s="26" t="s">
        <v>14</v>
      </c>
      <c r="F19" s="25"/>
      <c r="G19" s="27" t="s">
        <v>15</v>
      </c>
      <c r="H19" s="28"/>
      <c r="I19" s="25"/>
      <c r="J19" s="29"/>
      <c r="K19" s="29"/>
      <c r="L19" s="30"/>
      <c r="M19" s="31"/>
    </row>
    <row r="20" spans="1:13" ht="21" customHeight="1" x14ac:dyDescent="0.15">
      <c r="A20" s="23"/>
      <c r="B20" s="82" t="s">
        <v>21</v>
      </c>
      <c r="C20" s="24">
        <v>43899</v>
      </c>
      <c r="D20" s="25">
        <v>7.75</v>
      </c>
      <c r="E20" s="26" t="s">
        <v>14</v>
      </c>
      <c r="F20" s="25">
        <v>1</v>
      </c>
      <c r="G20" s="27" t="s">
        <v>15</v>
      </c>
      <c r="H20" s="28" t="s">
        <v>46</v>
      </c>
      <c r="I20" s="25" t="s">
        <v>47</v>
      </c>
      <c r="J20" s="29"/>
      <c r="K20" s="29"/>
      <c r="L20" s="30"/>
      <c r="M20" s="31"/>
    </row>
    <row r="21" spans="1:13" ht="21" customHeight="1" x14ac:dyDescent="0.15">
      <c r="A21" s="23"/>
      <c r="B21" s="82" t="s">
        <v>22</v>
      </c>
      <c r="C21" s="24">
        <v>43900</v>
      </c>
      <c r="D21" s="25">
        <v>1</v>
      </c>
      <c r="E21" s="26" t="s">
        <v>14</v>
      </c>
      <c r="F21" s="25"/>
      <c r="G21" s="27" t="s">
        <v>15</v>
      </c>
      <c r="H21" s="28"/>
      <c r="I21" s="25" t="s">
        <v>49</v>
      </c>
      <c r="J21" s="29"/>
      <c r="K21" s="29"/>
      <c r="L21" s="30"/>
      <c r="M21" s="31"/>
    </row>
    <row r="22" spans="1:13" ht="21" customHeight="1" x14ac:dyDescent="0.15">
      <c r="A22" s="23"/>
      <c r="B22" s="82" t="s">
        <v>71</v>
      </c>
      <c r="C22" s="24">
        <v>43901</v>
      </c>
      <c r="D22" s="25">
        <v>1</v>
      </c>
      <c r="E22" s="26" t="s">
        <v>14</v>
      </c>
      <c r="F22" s="25"/>
      <c r="G22" s="27" t="s">
        <v>15</v>
      </c>
      <c r="H22" s="28"/>
      <c r="I22" s="25" t="s">
        <v>87</v>
      </c>
      <c r="J22" s="29"/>
      <c r="K22" s="29"/>
      <c r="L22" s="30"/>
      <c r="M22" s="31"/>
    </row>
    <row r="23" spans="1:13" ht="21" customHeight="1" x14ac:dyDescent="0.15">
      <c r="A23" s="23"/>
      <c r="B23" s="82" t="s">
        <v>72</v>
      </c>
      <c r="C23" s="24">
        <v>43902</v>
      </c>
      <c r="D23" s="25">
        <v>3</v>
      </c>
      <c r="E23" s="26" t="s">
        <v>14</v>
      </c>
      <c r="F23" s="25"/>
      <c r="G23" s="27" t="s">
        <v>15</v>
      </c>
      <c r="H23" s="28"/>
      <c r="I23" s="25" t="s">
        <v>48</v>
      </c>
      <c r="J23" s="29"/>
      <c r="K23" s="29"/>
      <c r="L23" s="30"/>
      <c r="M23" s="31"/>
    </row>
    <row r="24" spans="1:13" ht="21" customHeight="1" x14ac:dyDescent="0.15">
      <c r="A24" s="23"/>
      <c r="B24" s="82" t="s">
        <v>23</v>
      </c>
      <c r="C24" s="24">
        <v>43903</v>
      </c>
      <c r="D24" s="25">
        <v>2</v>
      </c>
      <c r="E24" s="26" t="s">
        <v>14</v>
      </c>
      <c r="F24" s="25"/>
      <c r="G24" s="27" t="s">
        <v>15</v>
      </c>
      <c r="H24" s="28"/>
      <c r="I24" s="25" t="s">
        <v>49</v>
      </c>
      <c r="J24" s="29"/>
      <c r="K24" s="29"/>
      <c r="L24" s="30"/>
      <c r="M24" s="31"/>
    </row>
    <row r="25" spans="1:13" ht="21" customHeight="1" x14ac:dyDescent="0.15">
      <c r="A25" s="23"/>
      <c r="B25" s="82" t="s">
        <v>24</v>
      </c>
      <c r="C25" s="24">
        <v>43904</v>
      </c>
      <c r="D25" s="25"/>
      <c r="E25" s="26" t="s">
        <v>14</v>
      </c>
      <c r="F25" s="25"/>
      <c r="G25" s="27" t="s">
        <v>15</v>
      </c>
      <c r="H25" s="28"/>
      <c r="I25" s="25"/>
      <c r="J25" s="29"/>
      <c r="K25" s="29"/>
      <c r="L25" s="30"/>
      <c r="M25" s="31"/>
    </row>
    <row r="26" spans="1:13" ht="21" customHeight="1" x14ac:dyDescent="0.15">
      <c r="A26" s="23"/>
      <c r="B26" s="82" t="s">
        <v>25</v>
      </c>
      <c r="C26" s="24">
        <v>43905</v>
      </c>
      <c r="D26" s="25"/>
      <c r="E26" s="26" t="s">
        <v>14</v>
      </c>
      <c r="F26" s="25"/>
      <c r="G26" s="27" t="s">
        <v>15</v>
      </c>
      <c r="H26" s="28"/>
      <c r="I26" s="25"/>
      <c r="J26" s="29"/>
      <c r="K26" s="29"/>
      <c r="L26" s="30"/>
      <c r="M26" s="31"/>
    </row>
    <row r="27" spans="1:13" ht="21" customHeight="1" x14ac:dyDescent="0.15">
      <c r="A27" s="23"/>
      <c r="B27" s="82" t="s">
        <v>73</v>
      </c>
      <c r="C27" s="24">
        <v>43906</v>
      </c>
      <c r="D27" s="25"/>
      <c r="E27" s="26" t="s">
        <v>14</v>
      </c>
      <c r="F27" s="25"/>
      <c r="G27" s="27" t="s">
        <v>15</v>
      </c>
      <c r="H27" s="28"/>
      <c r="I27" s="25"/>
      <c r="J27" s="29"/>
      <c r="K27" s="29"/>
      <c r="L27" s="30"/>
      <c r="M27" s="31"/>
    </row>
    <row r="28" spans="1:13" ht="21" customHeight="1" x14ac:dyDescent="0.15">
      <c r="A28" s="23"/>
      <c r="B28" s="82" t="s">
        <v>26</v>
      </c>
      <c r="C28" s="24">
        <v>43907</v>
      </c>
      <c r="D28" s="25"/>
      <c r="E28" s="26" t="s">
        <v>14</v>
      </c>
      <c r="F28" s="25"/>
      <c r="G28" s="27" t="s">
        <v>15</v>
      </c>
      <c r="H28" s="28"/>
      <c r="I28" s="25"/>
      <c r="J28" s="29"/>
      <c r="K28" s="29"/>
      <c r="L28" s="30"/>
      <c r="M28" s="31"/>
    </row>
    <row r="29" spans="1:13" ht="21" customHeight="1" x14ac:dyDescent="0.15">
      <c r="A29" s="23"/>
      <c r="B29" s="82" t="s">
        <v>74</v>
      </c>
      <c r="C29" s="24">
        <v>43908</v>
      </c>
      <c r="D29" s="25"/>
      <c r="E29" s="26" t="s">
        <v>14</v>
      </c>
      <c r="F29" s="25"/>
      <c r="G29" s="27" t="s">
        <v>15</v>
      </c>
      <c r="H29" s="28"/>
      <c r="I29" s="25"/>
      <c r="J29" s="29"/>
      <c r="K29" s="29"/>
      <c r="L29" s="30"/>
      <c r="M29" s="31"/>
    </row>
    <row r="30" spans="1:13" ht="21" customHeight="1" x14ac:dyDescent="0.15">
      <c r="A30" s="23"/>
      <c r="B30" s="82" t="s">
        <v>27</v>
      </c>
      <c r="C30" s="24">
        <v>43909</v>
      </c>
      <c r="D30" s="25"/>
      <c r="E30" s="26" t="s">
        <v>14</v>
      </c>
      <c r="F30" s="25"/>
      <c r="G30" s="27" t="s">
        <v>15</v>
      </c>
      <c r="H30" s="28"/>
      <c r="I30" s="25"/>
      <c r="J30" s="29"/>
      <c r="K30" s="29"/>
      <c r="L30" s="30"/>
      <c r="M30" s="31"/>
    </row>
    <row r="31" spans="1:13" ht="21" customHeight="1" x14ac:dyDescent="0.15">
      <c r="A31" s="23"/>
      <c r="B31" s="82" t="s">
        <v>75</v>
      </c>
      <c r="C31" s="24">
        <v>43910</v>
      </c>
      <c r="D31" s="25">
        <v>1.25</v>
      </c>
      <c r="E31" s="26" t="s">
        <v>14</v>
      </c>
      <c r="F31" s="25"/>
      <c r="G31" s="27" t="s">
        <v>15</v>
      </c>
      <c r="H31" s="28"/>
      <c r="I31" s="25" t="s">
        <v>44</v>
      </c>
      <c r="J31" s="29"/>
      <c r="K31" s="29"/>
      <c r="L31" s="30"/>
      <c r="M31" s="31"/>
    </row>
    <row r="32" spans="1:13" ht="21" customHeight="1" x14ac:dyDescent="0.15">
      <c r="A32" s="23"/>
      <c r="B32" s="82" t="s">
        <v>28</v>
      </c>
      <c r="C32" s="24">
        <v>43911</v>
      </c>
      <c r="D32" s="25"/>
      <c r="E32" s="26" t="s">
        <v>14</v>
      </c>
      <c r="F32" s="25"/>
      <c r="G32" s="27" t="s">
        <v>15</v>
      </c>
      <c r="H32" s="28"/>
      <c r="I32" s="25"/>
      <c r="J32" s="29"/>
      <c r="K32" s="29"/>
      <c r="L32" s="30"/>
      <c r="M32" s="31"/>
    </row>
    <row r="33" spans="1:13" ht="21" customHeight="1" x14ac:dyDescent="0.15">
      <c r="A33" s="23"/>
      <c r="B33" s="82" t="s">
        <v>76</v>
      </c>
      <c r="C33" s="24">
        <v>43912</v>
      </c>
      <c r="D33" s="25"/>
      <c r="E33" s="26" t="s">
        <v>14</v>
      </c>
      <c r="F33" s="25"/>
      <c r="G33" s="27" t="s">
        <v>15</v>
      </c>
      <c r="H33" s="28"/>
      <c r="I33" s="25"/>
      <c r="J33" s="29"/>
      <c r="K33" s="29"/>
      <c r="L33" s="30"/>
      <c r="M33" s="31"/>
    </row>
    <row r="34" spans="1:13" ht="21" customHeight="1" x14ac:dyDescent="0.15">
      <c r="A34" s="23"/>
      <c r="B34" s="82" t="s">
        <v>29</v>
      </c>
      <c r="C34" s="24">
        <v>43913</v>
      </c>
      <c r="D34" s="25"/>
      <c r="E34" s="26" t="s">
        <v>14</v>
      </c>
      <c r="F34" s="25"/>
      <c r="G34" s="27" t="s">
        <v>15</v>
      </c>
      <c r="H34" s="28"/>
      <c r="I34" s="25"/>
      <c r="J34" s="29"/>
      <c r="K34" s="29"/>
      <c r="L34" s="30"/>
      <c r="M34" s="31"/>
    </row>
    <row r="35" spans="1:13" ht="21" customHeight="1" x14ac:dyDescent="0.15">
      <c r="A35" s="23"/>
      <c r="B35" s="82" t="s">
        <v>77</v>
      </c>
      <c r="C35" s="24">
        <v>43914</v>
      </c>
      <c r="D35" s="25"/>
      <c r="E35" s="26" t="s">
        <v>14</v>
      </c>
      <c r="F35" s="25"/>
      <c r="G35" s="27" t="s">
        <v>15</v>
      </c>
      <c r="H35" s="28"/>
      <c r="I35" s="25"/>
      <c r="J35" s="29"/>
      <c r="K35" s="29"/>
      <c r="L35" s="30"/>
      <c r="M35" s="31"/>
    </row>
    <row r="36" spans="1:13" ht="21" customHeight="1" x14ac:dyDescent="0.15">
      <c r="A36" s="23"/>
      <c r="B36" s="82" t="s">
        <v>30</v>
      </c>
      <c r="C36" s="24">
        <v>43915</v>
      </c>
      <c r="D36" s="25"/>
      <c r="E36" s="26" t="s">
        <v>14</v>
      </c>
      <c r="F36" s="25"/>
      <c r="G36" s="27" t="s">
        <v>15</v>
      </c>
      <c r="H36" s="28"/>
      <c r="I36" s="25"/>
      <c r="J36" s="29"/>
      <c r="K36" s="29"/>
      <c r="L36" s="30"/>
      <c r="M36" s="31"/>
    </row>
    <row r="37" spans="1:13" ht="21" customHeight="1" x14ac:dyDescent="0.15">
      <c r="A37" s="23"/>
      <c r="B37" s="82" t="s">
        <v>31</v>
      </c>
      <c r="C37" s="24">
        <v>43916</v>
      </c>
      <c r="D37" s="25">
        <v>2</v>
      </c>
      <c r="E37" s="26" t="s">
        <v>14</v>
      </c>
      <c r="F37" s="25"/>
      <c r="G37" s="27" t="s">
        <v>15</v>
      </c>
      <c r="H37" s="28"/>
      <c r="I37" s="25" t="s">
        <v>50</v>
      </c>
      <c r="J37" s="29"/>
      <c r="K37" s="29"/>
      <c r="L37" s="30"/>
      <c r="M37" s="31"/>
    </row>
    <row r="38" spans="1:13" ht="21" customHeight="1" x14ac:dyDescent="0.15">
      <c r="A38" s="23"/>
      <c r="B38" s="82" t="s">
        <v>32</v>
      </c>
      <c r="C38" s="24">
        <v>43917</v>
      </c>
      <c r="D38" s="25">
        <v>2</v>
      </c>
      <c r="E38" s="26" t="s">
        <v>14</v>
      </c>
      <c r="F38" s="25"/>
      <c r="G38" s="27" t="s">
        <v>15</v>
      </c>
      <c r="H38" s="28" t="s">
        <v>51</v>
      </c>
      <c r="I38" s="25" t="s">
        <v>52</v>
      </c>
      <c r="J38" s="29"/>
      <c r="K38" s="29"/>
      <c r="L38" s="30"/>
      <c r="M38" s="31"/>
    </row>
    <row r="39" spans="1:13" ht="21" customHeight="1" x14ac:dyDescent="0.15">
      <c r="A39" s="23"/>
      <c r="B39" s="82" t="s">
        <v>78</v>
      </c>
      <c r="C39" s="24">
        <v>43918</v>
      </c>
      <c r="D39" s="25"/>
      <c r="E39" s="26" t="s">
        <v>14</v>
      </c>
      <c r="F39" s="25"/>
      <c r="G39" s="27" t="s">
        <v>15</v>
      </c>
      <c r="H39" s="28"/>
      <c r="I39" s="25"/>
      <c r="J39" s="29"/>
      <c r="K39" s="29"/>
      <c r="L39" s="30"/>
      <c r="M39" s="31"/>
    </row>
    <row r="40" spans="1:13" ht="21" customHeight="1" x14ac:dyDescent="0.15">
      <c r="A40" s="23"/>
      <c r="B40" s="82" t="s">
        <v>33</v>
      </c>
      <c r="C40" s="24">
        <v>43919</v>
      </c>
      <c r="D40" s="25"/>
      <c r="E40" s="26" t="s">
        <v>14</v>
      </c>
      <c r="F40" s="25"/>
      <c r="G40" s="27" t="s">
        <v>15</v>
      </c>
      <c r="H40" s="28"/>
      <c r="I40" s="25"/>
      <c r="J40" s="29"/>
      <c r="K40" s="29"/>
      <c r="L40" s="30"/>
      <c r="M40" s="31"/>
    </row>
    <row r="41" spans="1:13" ht="21" customHeight="1" x14ac:dyDescent="0.15">
      <c r="A41" s="23"/>
      <c r="B41" s="82" t="s">
        <v>34</v>
      </c>
      <c r="C41" s="24">
        <v>43920</v>
      </c>
      <c r="D41" s="25"/>
      <c r="E41" s="26" t="s">
        <v>14</v>
      </c>
      <c r="F41" s="25"/>
      <c r="G41" s="27" t="s">
        <v>15</v>
      </c>
      <c r="H41" s="28"/>
      <c r="I41" s="25"/>
      <c r="J41" s="29"/>
      <c r="K41" s="29"/>
      <c r="L41" s="30"/>
      <c r="M41" s="31"/>
    </row>
    <row r="42" spans="1:13" ht="21" customHeight="1" x14ac:dyDescent="0.15">
      <c r="A42" s="23"/>
      <c r="B42" s="82"/>
      <c r="C42" s="32"/>
      <c r="D42" s="33"/>
      <c r="E42" s="34"/>
      <c r="F42" s="35"/>
      <c r="G42" s="26"/>
      <c r="H42" s="36"/>
      <c r="I42" s="35"/>
      <c r="J42" s="31"/>
      <c r="K42" s="31"/>
      <c r="L42" s="26"/>
      <c r="M42" s="35"/>
    </row>
    <row r="43" spans="1:13" ht="21" customHeight="1" x14ac:dyDescent="0.15">
      <c r="B43" s="200" t="s">
        <v>35</v>
      </c>
      <c r="C43" s="201"/>
      <c r="D43" s="33">
        <v>25</v>
      </c>
      <c r="E43" s="37" t="s">
        <v>14</v>
      </c>
      <c r="F43" s="38">
        <v>1</v>
      </c>
      <c r="G43" s="39" t="s">
        <v>15</v>
      </c>
      <c r="H43" s="202" t="s">
        <v>80</v>
      </c>
      <c r="I43" s="203"/>
      <c r="J43" s="40">
        <v>3</v>
      </c>
      <c r="K43" s="26" t="s">
        <v>79</v>
      </c>
      <c r="L43" s="41"/>
      <c r="M43" s="31"/>
    </row>
    <row r="44" spans="1:13" ht="22.5" customHeight="1" x14ac:dyDescent="0.15">
      <c r="B44" s="204" t="s">
        <v>36</v>
      </c>
      <c r="C44" s="205"/>
      <c r="D44" s="33">
        <v>103</v>
      </c>
      <c r="E44" s="37" t="s">
        <v>14</v>
      </c>
      <c r="F44" s="33">
        <v>10</v>
      </c>
      <c r="G44" s="39" t="s">
        <v>15</v>
      </c>
      <c r="H44" s="202" t="s">
        <v>81</v>
      </c>
      <c r="I44" s="203"/>
      <c r="J44" s="33">
        <v>20</v>
      </c>
      <c r="K44" s="26" t="s">
        <v>79</v>
      </c>
      <c r="L44" s="31"/>
      <c r="M44" s="31"/>
    </row>
    <row r="45" spans="1:13" ht="19.5" customHeight="1" x14ac:dyDescent="0.15">
      <c r="B45" s="42" t="s">
        <v>37</v>
      </c>
      <c r="C45" s="43" t="s">
        <v>92</v>
      </c>
      <c r="D45" s="44"/>
      <c r="E45" s="44"/>
      <c r="F45" s="44"/>
      <c r="G45" s="44"/>
      <c r="H45" s="44"/>
      <c r="I45" s="44"/>
      <c r="J45" s="44"/>
      <c r="K45" s="44"/>
      <c r="L45" s="44"/>
      <c r="M45" s="44"/>
    </row>
    <row r="46" spans="1:13" ht="30" customHeight="1" x14ac:dyDescent="0.15">
      <c r="B46" s="42" t="s">
        <v>38</v>
      </c>
      <c r="C46" s="206" t="s">
        <v>39</v>
      </c>
      <c r="D46" s="206"/>
      <c r="E46" s="206"/>
      <c r="F46" s="206"/>
      <c r="G46" s="206"/>
      <c r="H46" s="206"/>
      <c r="I46" s="206"/>
      <c r="J46" s="206"/>
      <c r="K46" s="206"/>
      <c r="L46" s="206"/>
      <c r="M46" s="206"/>
    </row>
    <row r="47" spans="1:13" ht="18" customHeight="1" x14ac:dyDescent="0.15">
      <c r="B47" s="45" t="s">
        <v>40</v>
      </c>
      <c r="C47" s="188" t="s">
        <v>82</v>
      </c>
      <c r="D47" s="188"/>
      <c r="E47" s="188"/>
      <c r="F47" s="188"/>
      <c r="G47" s="188"/>
      <c r="H47" s="188"/>
      <c r="I47" s="188"/>
      <c r="J47" s="188"/>
      <c r="K47" s="188"/>
      <c r="L47" s="188"/>
      <c r="M47" s="188"/>
    </row>
    <row r="48" spans="1:13" ht="30" customHeight="1" x14ac:dyDescent="0.15">
      <c r="B48" s="45" t="s">
        <v>83</v>
      </c>
      <c r="C48" s="188" t="s">
        <v>41</v>
      </c>
      <c r="D48" s="188"/>
      <c r="E48" s="188"/>
      <c r="F48" s="188"/>
      <c r="G48" s="188"/>
      <c r="H48" s="188"/>
      <c r="I48" s="188"/>
      <c r="J48" s="188"/>
      <c r="K48" s="188"/>
      <c r="L48" s="188"/>
      <c r="M48" s="188"/>
    </row>
    <row r="49" spans="2:13" ht="30" customHeight="1" x14ac:dyDescent="0.15">
      <c r="B49" s="45" t="s">
        <v>84</v>
      </c>
      <c r="C49" s="188" t="s">
        <v>86</v>
      </c>
      <c r="D49" s="188"/>
      <c r="E49" s="188"/>
      <c r="F49" s="188"/>
      <c r="G49" s="188"/>
      <c r="H49" s="188"/>
      <c r="I49" s="188"/>
      <c r="J49" s="188"/>
      <c r="K49" s="188"/>
      <c r="L49" s="188"/>
      <c r="M49" s="188"/>
    </row>
  </sheetData>
  <sheetProtection algorithmName="SHA-512" hashValue="veSeqDLJYpJmYW3oH8V1Z0E8kFrgmQmhwDu6sKCVcSighh0OhzN6UscgjSc2J7uvJTWwcxTwLXlhPFijcW1V/Q==" saltValue="TOKxxVa4ZTRqgcomQ9IdEg==" spinCount="100000" sheet="1" objects="1" scenarios="1"/>
  <mergeCells count="20">
    <mergeCell ref="B7:C8"/>
    <mergeCell ref="D7:F8"/>
    <mergeCell ref="A1:C1"/>
    <mergeCell ref="B3:E3"/>
    <mergeCell ref="D5:F5"/>
    <mergeCell ref="B6:C6"/>
    <mergeCell ref="D6:F6"/>
    <mergeCell ref="C49:M49"/>
    <mergeCell ref="D10:G10"/>
    <mergeCell ref="H10:H11"/>
    <mergeCell ref="I10:L11"/>
    <mergeCell ref="D11:E11"/>
    <mergeCell ref="F11:G11"/>
    <mergeCell ref="B43:C43"/>
    <mergeCell ref="H43:I43"/>
    <mergeCell ref="B44:C44"/>
    <mergeCell ref="H44:I44"/>
    <mergeCell ref="C46:M46"/>
    <mergeCell ref="C47:M47"/>
    <mergeCell ref="C48:M48"/>
  </mergeCells>
  <phoneticPr fontId="3"/>
  <printOptions horizontalCentered="1"/>
  <pageMargins left="0.59055118110236227" right="0.59055118110236227" top="0" bottom="0" header="0" footer="0"/>
  <pageSetup paperSize="9" scale="82" fitToHeight="0" orientation="portrait" cellComments="asDisplayed" r:id="rId1"/>
  <headerFooter alignWithMargins="0"/>
  <rowBreaks count="1" manualBreakCount="1">
    <brk id="49"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9C1D-7DD5-413B-AFD8-A8CDC410F796}">
  <dimension ref="A1:P32"/>
  <sheetViews>
    <sheetView zoomScale="85" zoomScaleNormal="85" zoomScaleSheetLayoutView="100" workbookViewId="0"/>
  </sheetViews>
  <sheetFormatPr defaultRowHeight="13.5" x14ac:dyDescent="0.15"/>
  <cols>
    <col min="1" max="1" width="1.625" style="1" customWidth="1"/>
    <col min="2" max="2" width="16.875" style="1" customWidth="1"/>
    <col min="3" max="3" width="12.125" style="1" customWidth="1"/>
    <col min="4" max="4" width="5.125" style="1" customWidth="1"/>
    <col min="5" max="5" width="7.125" style="1" customWidth="1"/>
    <col min="6" max="6" width="5" style="1" customWidth="1"/>
    <col min="7" max="7" width="5.125" style="1" customWidth="1"/>
    <col min="8" max="8" width="2" style="1" customWidth="1"/>
    <col min="9" max="9" width="5" style="1" customWidth="1"/>
    <col min="10" max="10" width="7.125" style="1" customWidth="1"/>
    <col min="11" max="11" width="5" style="1" customWidth="1"/>
    <col min="12" max="12" width="7.125" style="1" customWidth="1"/>
    <col min="13" max="13" width="5" style="1" customWidth="1"/>
    <col min="14" max="14" width="11" style="1" customWidth="1"/>
    <col min="15" max="15" width="12.125" style="1" customWidth="1"/>
    <col min="16" max="16" width="1.625" style="1" customWidth="1"/>
    <col min="17" max="259" width="9" style="1"/>
    <col min="260" max="260" width="1.625" style="1" customWidth="1"/>
    <col min="261" max="261" width="8.375" style="1" customWidth="1"/>
    <col min="262" max="262" width="6.125" style="1" customWidth="1"/>
    <col min="263" max="263" width="12" style="1" customWidth="1"/>
    <col min="264" max="264" width="13.75" style="1" customWidth="1"/>
    <col min="265" max="265" width="8.5" style="1" customWidth="1"/>
    <col min="266" max="266" width="13.875" style="1" customWidth="1"/>
    <col min="267" max="267" width="7.75" style="1" customWidth="1"/>
    <col min="268" max="268" width="12.875" style="1" customWidth="1"/>
    <col min="269" max="269" width="6.125" style="1" customWidth="1"/>
    <col min="270" max="270" width="16.375" style="1" customWidth="1"/>
    <col min="271" max="271" width="1.625" style="1" customWidth="1"/>
    <col min="272" max="515" width="9" style="1"/>
    <col min="516" max="516" width="1.625" style="1" customWidth="1"/>
    <col min="517" max="517" width="8.375" style="1" customWidth="1"/>
    <col min="518" max="518" width="6.125" style="1" customWidth="1"/>
    <col min="519" max="519" width="12" style="1" customWidth="1"/>
    <col min="520" max="520" width="13.75" style="1" customWidth="1"/>
    <col min="521" max="521" width="8.5" style="1" customWidth="1"/>
    <col min="522" max="522" width="13.875" style="1" customWidth="1"/>
    <col min="523" max="523" width="7.75" style="1" customWidth="1"/>
    <col min="524" max="524" width="12.875" style="1" customWidth="1"/>
    <col min="525" max="525" width="6.125" style="1" customWidth="1"/>
    <col min="526" max="526" width="16.375" style="1" customWidth="1"/>
    <col min="527" max="527" width="1.625" style="1" customWidth="1"/>
    <col min="528" max="771" width="9" style="1"/>
    <col min="772" max="772" width="1.625" style="1" customWidth="1"/>
    <col min="773" max="773" width="8.375" style="1" customWidth="1"/>
    <col min="774" max="774" width="6.125" style="1" customWidth="1"/>
    <col min="775" max="775" width="12" style="1" customWidth="1"/>
    <col min="776" max="776" width="13.75" style="1" customWidth="1"/>
    <col min="777" max="777" width="8.5" style="1" customWidth="1"/>
    <col min="778" max="778" width="13.875" style="1" customWidth="1"/>
    <col min="779" max="779" width="7.75" style="1" customWidth="1"/>
    <col min="780" max="780" width="12.875" style="1" customWidth="1"/>
    <col min="781" max="781" width="6.125" style="1" customWidth="1"/>
    <col min="782" max="782" width="16.375" style="1" customWidth="1"/>
    <col min="783" max="783" width="1.625" style="1" customWidth="1"/>
    <col min="784" max="1027" width="9" style="1"/>
    <col min="1028" max="1028" width="1.625" style="1" customWidth="1"/>
    <col min="1029" max="1029" width="8.375" style="1" customWidth="1"/>
    <col min="1030" max="1030" width="6.125" style="1" customWidth="1"/>
    <col min="1031" max="1031" width="12" style="1" customWidth="1"/>
    <col min="1032" max="1032" width="13.75" style="1" customWidth="1"/>
    <col min="1033" max="1033" width="8.5" style="1" customWidth="1"/>
    <col min="1034" max="1034" width="13.875" style="1" customWidth="1"/>
    <col min="1035" max="1035" width="7.75" style="1" customWidth="1"/>
    <col min="1036" max="1036" width="12.875" style="1" customWidth="1"/>
    <col min="1037" max="1037" width="6.125" style="1" customWidth="1"/>
    <col min="1038" max="1038" width="16.375" style="1" customWidth="1"/>
    <col min="1039" max="1039" width="1.625" style="1" customWidth="1"/>
    <col min="1040" max="1283" width="9" style="1"/>
    <col min="1284" max="1284" width="1.625" style="1" customWidth="1"/>
    <col min="1285" max="1285" width="8.375" style="1" customWidth="1"/>
    <col min="1286" max="1286" width="6.125" style="1" customWidth="1"/>
    <col min="1287" max="1287" width="12" style="1" customWidth="1"/>
    <col min="1288" max="1288" width="13.75" style="1" customWidth="1"/>
    <col min="1289" max="1289" width="8.5" style="1" customWidth="1"/>
    <col min="1290" max="1290" width="13.875" style="1" customWidth="1"/>
    <col min="1291" max="1291" width="7.75" style="1" customWidth="1"/>
    <col min="1292" max="1292" width="12.875" style="1" customWidth="1"/>
    <col min="1293" max="1293" width="6.125" style="1" customWidth="1"/>
    <col min="1294" max="1294" width="16.375" style="1" customWidth="1"/>
    <col min="1295" max="1295" width="1.625" style="1" customWidth="1"/>
    <col min="1296" max="1539" width="9" style="1"/>
    <col min="1540" max="1540" width="1.625" style="1" customWidth="1"/>
    <col min="1541" max="1541" width="8.375" style="1" customWidth="1"/>
    <col min="1542" max="1542" width="6.125" style="1" customWidth="1"/>
    <col min="1543" max="1543" width="12" style="1" customWidth="1"/>
    <col min="1544" max="1544" width="13.75" style="1" customWidth="1"/>
    <col min="1545" max="1545" width="8.5" style="1" customWidth="1"/>
    <col min="1546" max="1546" width="13.875" style="1" customWidth="1"/>
    <col min="1547" max="1547" width="7.75" style="1" customWidth="1"/>
    <col min="1548" max="1548" width="12.875" style="1" customWidth="1"/>
    <col min="1549" max="1549" width="6.125" style="1" customWidth="1"/>
    <col min="1550" max="1550" width="16.375" style="1" customWidth="1"/>
    <col min="1551" max="1551" width="1.625" style="1" customWidth="1"/>
    <col min="1552" max="1795" width="9" style="1"/>
    <col min="1796" max="1796" width="1.625" style="1" customWidth="1"/>
    <col min="1797" max="1797" width="8.375" style="1" customWidth="1"/>
    <col min="1798" max="1798" width="6.125" style="1" customWidth="1"/>
    <col min="1799" max="1799" width="12" style="1" customWidth="1"/>
    <col min="1800" max="1800" width="13.75" style="1" customWidth="1"/>
    <col min="1801" max="1801" width="8.5" style="1" customWidth="1"/>
    <col min="1802" max="1802" width="13.875" style="1" customWidth="1"/>
    <col min="1803" max="1803" width="7.75" style="1" customWidth="1"/>
    <col min="1804" max="1804" width="12.875" style="1" customWidth="1"/>
    <col min="1805" max="1805" width="6.125" style="1" customWidth="1"/>
    <col min="1806" max="1806" width="16.375" style="1" customWidth="1"/>
    <col min="1807" max="1807" width="1.625" style="1" customWidth="1"/>
    <col min="1808" max="2051" width="9" style="1"/>
    <col min="2052" max="2052" width="1.625" style="1" customWidth="1"/>
    <col min="2053" max="2053" width="8.375" style="1" customWidth="1"/>
    <col min="2054" max="2054" width="6.125" style="1" customWidth="1"/>
    <col min="2055" max="2055" width="12" style="1" customWidth="1"/>
    <col min="2056" max="2056" width="13.75" style="1" customWidth="1"/>
    <col min="2057" max="2057" width="8.5" style="1" customWidth="1"/>
    <col min="2058" max="2058" width="13.875" style="1" customWidth="1"/>
    <col min="2059" max="2059" width="7.75" style="1" customWidth="1"/>
    <col min="2060" max="2060" width="12.875" style="1" customWidth="1"/>
    <col min="2061" max="2061" width="6.125" style="1" customWidth="1"/>
    <col min="2062" max="2062" width="16.375" style="1" customWidth="1"/>
    <col min="2063" max="2063" width="1.625" style="1" customWidth="1"/>
    <col min="2064" max="2307" width="9" style="1"/>
    <col min="2308" max="2308" width="1.625" style="1" customWidth="1"/>
    <col min="2309" max="2309" width="8.375" style="1" customWidth="1"/>
    <col min="2310" max="2310" width="6.125" style="1" customWidth="1"/>
    <col min="2311" max="2311" width="12" style="1" customWidth="1"/>
    <col min="2312" max="2312" width="13.75" style="1" customWidth="1"/>
    <col min="2313" max="2313" width="8.5" style="1" customWidth="1"/>
    <col min="2314" max="2314" width="13.875" style="1" customWidth="1"/>
    <col min="2315" max="2315" width="7.75" style="1" customWidth="1"/>
    <col min="2316" max="2316" width="12.875" style="1" customWidth="1"/>
    <col min="2317" max="2317" width="6.125" style="1" customWidth="1"/>
    <col min="2318" max="2318" width="16.375" style="1" customWidth="1"/>
    <col min="2319" max="2319" width="1.625" style="1" customWidth="1"/>
    <col min="2320" max="2563" width="9" style="1"/>
    <col min="2564" max="2564" width="1.625" style="1" customWidth="1"/>
    <col min="2565" max="2565" width="8.375" style="1" customWidth="1"/>
    <col min="2566" max="2566" width="6.125" style="1" customWidth="1"/>
    <col min="2567" max="2567" width="12" style="1" customWidth="1"/>
    <col min="2568" max="2568" width="13.75" style="1" customWidth="1"/>
    <col min="2569" max="2569" width="8.5" style="1" customWidth="1"/>
    <col min="2570" max="2570" width="13.875" style="1" customWidth="1"/>
    <col min="2571" max="2571" width="7.75" style="1" customWidth="1"/>
    <col min="2572" max="2572" width="12.875" style="1" customWidth="1"/>
    <col min="2573" max="2573" width="6.125" style="1" customWidth="1"/>
    <col min="2574" max="2574" width="16.375" style="1" customWidth="1"/>
    <col min="2575" max="2575" width="1.625" style="1" customWidth="1"/>
    <col min="2576" max="2819" width="9" style="1"/>
    <col min="2820" max="2820" width="1.625" style="1" customWidth="1"/>
    <col min="2821" max="2821" width="8.375" style="1" customWidth="1"/>
    <col min="2822" max="2822" width="6.125" style="1" customWidth="1"/>
    <col min="2823" max="2823" width="12" style="1" customWidth="1"/>
    <col min="2824" max="2824" width="13.75" style="1" customWidth="1"/>
    <col min="2825" max="2825" width="8.5" style="1" customWidth="1"/>
    <col min="2826" max="2826" width="13.875" style="1" customWidth="1"/>
    <col min="2827" max="2827" width="7.75" style="1" customWidth="1"/>
    <col min="2828" max="2828" width="12.875" style="1" customWidth="1"/>
    <col min="2829" max="2829" width="6.125" style="1" customWidth="1"/>
    <col min="2830" max="2830" width="16.375" style="1" customWidth="1"/>
    <col min="2831" max="2831" width="1.625" style="1" customWidth="1"/>
    <col min="2832" max="3075" width="9" style="1"/>
    <col min="3076" max="3076" width="1.625" style="1" customWidth="1"/>
    <col min="3077" max="3077" width="8.375" style="1" customWidth="1"/>
    <col min="3078" max="3078" width="6.125" style="1" customWidth="1"/>
    <col min="3079" max="3079" width="12" style="1" customWidth="1"/>
    <col min="3080" max="3080" width="13.75" style="1" customWidth="1"/>
    <col min="3081" max="3081" width="8.5" style="1" customWidth="1"/>
    <col min="3082" max="3082" width="13.875" style="1" customWidth="1"/>
    <col min="3083" max="3083" width="7.75" style="1" customWidth="1"/>
    <col min="3084" max="3084" width="12.875" style="1" customWidth="1"/>
    <col min="3085" max="3085" width="6.125" style="1" customWidth="1"/>
    <col min="3086" max="3086" width="16.375" style="1" customWidth="1"/>
    <col min="3087" max="3087" width="1.625" style="1" customWidth="1"/>
    <col min="3088" max="3331" width="9" style="1"/>
    <col min="3332" max="3332" width="1.625" style="1" customWidth="1"/>
    <col min="3333" max="3333" width="8.375" style="1" customWidth="1"/>
    <col min="3334" max="3334" width="6.125" style="1" customWidth="1"/>
    <col min="3335" max="3335" width="12" style="1" customWidth="1"/>
    <col min="3336" max="3336" width="13.75" style="1" customWidth="1"/>
    <col min="3337" max="3337" width="8.5" style="1" customWidth="1"/>
    <col min="3338" max="3338" width="13.875" style="1" customWidth="1"/>
    <col min="3339" max="3339" width="7.75" style="1" customWidth="1"/>
    <col min="3340" max="3340" width="12.875" style="1" customWidth="1"/>
    <col min="3341" max="3341" width="6.125" style="1" customWidth="1"/>
    <col min="3342" max="3342" width="16.375" style="1" customWidth="1"/>
    <col min="3343" max="3343" width="1.625" style="1" customWidth="1"/>
    <col min="3344" max="3587" width="9" style="1"/>
    <col min="3588" max="3588" width="1.625" style="1" customWidth="1"/>
    <col min="3589" max="3589" width="8.375" style="1" customWidth="1"/>
    <col min="3590" max="3590" width="6.125" style="1" customWidth="1"/>
    <col min="3591" max="3591" width="12" style="1" customWidth="1"/>
    <col min="3592" max="3592" width="13.75" style="1" customWidth="1"/>
    <col min="3593" max="3593" width="8.5" style="1" customWidth="1"/>
    <col min="3594" max="3594" width="13.875" style="1" customWidth="1"/>
    <col min="3595" max="3595" width="7.75" style="1" customWidth="1"/>
    <col min="3596" max="3596" width="12.875" style="1" customWidth="1"/>
    <col min="3597" max="3597" width="6.125" style="1" customWidth="1"/>
    <col min="3598" max="3598" width="16.375" style="1" customWidth="1"/>
    <col min="3599" max="3599" width="1.625" style="1" customWidth="1"/>
    <col min="3600" max="3843" width="9" style="1"/>
    <col min="3844" max="3844" width="1.625" style="1" customWidth="1"/>
    <col min="3845" max="3845" width="8.375" style="1" customWidth="1"/>
    <col min="3846" max="3846" width="6.125" style="1" customWidth="1"/>
    <col min="3847" max="3847" width="12" style="1" customWidth="1"/>
    <col min="3848" max="3848" width="13.75" style="1" customWidth="1"/>
    <col min="3849" max="3849" width="8.5" style="1" customWidth="1"/>
    <col min="3850" max="3850" width="13.875" style="1" customWidth="1"/>
    <col min="3851" max="3851" width="7.75" style="1" customWidth="1"/>
    <col min="3852" max="3852" width="12.875" style="1" customWidth="1"/>
    <col min="3853" max="3853" width="6.125" style="1" customWidth="1"/>
    <col min="3854" max="3854" width="16.375" style="1" customWidth="1"/>
    <col min="3855" max="3855" width="1.625" style="1" customWidth="1"/>
    <col min="3856" max="4099" width="9" style="1"/>
    <col min="4100" max="4100" width="1.625" style="1" customWidth="1"/>
    <col min="4101" max="4101" width="8.375" style="1" customWidth="1"/>
    <col min="4102" max="4102" width="6.125" style="1" customWidth="1"/>
    <col min="4103" max="4103" width="12" style="1" customWidth="1"/>
    <col min="4104" max="4104" width="13.75" style="1" customWidth="1"/>
    <col min="4105" max="4105" width="8.5" style="1" customWidth="1"/>
    <col min="4106" max="4106" width="13.875" style="1" customWidth="1"/>
    <col min="4107" max="4107" width="7.75" style="1" customWidth="1"/>
    <col min="4108" max="4108" width="12.875" style="1" customWidth="1"/>
    <col min="4109" max="4109" width="6.125" style="1" customWidth="1"/>
    <col min="4110" max="4110" width="16.375" style="1" customWidth="1"/>
    <col min="4111" max="4111" width="1.625" style="1" customWidth="1"/>
    <col min="4112" max="4355" width="9" style="1"/>
    <col min="4356" max="4356" width="1.625" style="1" customWidth="1"/>
    <col min="4357" max="4357" width="8.375" style="1" customWidth="1"/>
    <col min="4358" max="4358" width="6.125" style="1" customWidth="1"/>
    <col min="4359" max="4359" width="12" style="1" customWidth="1"/>
    <col min="4360" max="4360" width="13.75" style="1" customWidth="1"/>
    <col min="4361" max="4361" width="8.5" style="1" customWidth="1"/>
    <col min="4362" max="4362" width="13.875" style="1" customWidth="1"/>
    <col min="4363" max="4363" width="7.75" style="1" customWidth="1"/>
    <col min="4364" max="4364" width="12.875" style="1" customWidth="1"/>
    <col min="4365" max="4365" width="6.125" style="1" customWidth="1"/>
    <col min="4366" max="4366" width="16.375" style="1" customWidth="1"/>
    <col min="4367" max="4367" width="1.625" style="1" customWidth="1"/>
    <col min="4368" max="4611" width="9" style="1"/>
    <col min="4612" max="4612" width="1.625" style="1" customWidth="1"/>
    <col min="4613" max="4613" width="8.375" style="1" customWidth="1"/>
    <col min="4614" max="4614" width="6.125" style="1" customWidth="1"/>
    <col min="4615" max="4615" width="12" style="1" customWidth="1"/>
    <col min="4616" max="4616" width="13.75" style="1" customWidth="1"/>
    <col min="4617" max="4617" width="8.5" style="1" customWidth="1"/>
    <col min="4618" max="4618" width="13.875" style="1" customWidth="1"/>
    <col min="4619" max="4619" width="7.75" style="1" customWidth="1"/>
    <col min="4620" max="4620" width="12.875" style="1" customWidth="1"/>
    <col min="4621" max="4621" width="6.125" style="1" customWidth="1"/>
    <col min="4622" max="4622" width="16.375" style="1" customWidth="1"/>
    <col min="4623" max="4623" width="1.625" style="1" customWidth="1"/>
    <col min="4624" max="4867" width="9" style="1"/>
    <col min="4868" max="4868" width="1.625" style="1" customWidth="1"/>
    <col min="4869" max="4869" width="8.375" style="1" customWidth="1"/>
    <col min="4870" max="4870" width="6.125" style="1" customWidth="1"/>
    <col min="4871" max="4871" width="12" style="1" customWidth="1"/>
    <col min="4872" max="4872" width="13.75" style="1" customWidth="1"/>
    <col min="4873" max="4873" width="8.5" style="1" customWidth="1"/>
    <col min="4874" max="4874" width="13.875" style="1" customWidth="1"/>
    <col min="4875" max="4875" width="7.75" style="1" customWidth="1"/>
    <col min="4876" max="4876" width="12.875" style="1" customWidth="1"/>
    <col min="4877" max="4877" width="6.125" style="1" customWidth="1"/>
    <col min="4878" max="4878" width="16.375" style="1" customWidth="1"/>
    <col min="4879" max="4879" width="1.625" style="1" customWidth="1"/>
    <col min="4880" max="5123" width="9" style="1"/>
    <col min="5124" max="5124" width="1.625" style="1" customWidth="1"/>
    <col min="5125" max="5125" width="8.375" style="1" customWidth="1"/>
    <col min="5126" max="5126" width="6.125" style="1" customWidth="1"/>
    <col min="5127" max="5127" width="12" style="1" customWidth="1"/>
    <col min="5128" max="5128" width="13.75" style="1" customWidth="1"/>
    <col min="5129" max="5129" width="8.5" style="1" customWidth="1"/>
    <col min="5130" max="5130" width="13.875" style="1" customWidth="1"/>
    <col min="5131" max="5131" width="7.75" style="1" customWidth="1"/>
    <col min="5132" max="5132" width="12.875" style="1" customWidth="1"/>
    <col min="5133" max="5133" width="6.125" style="1" customWidth="1"/>
    <col min="5134" max="5134" width="16.375" style="1" customWidth="1"/>
    <col min="5135" max="5135" width="1.625" style="1" customWidth="1"/>
    <col min="5136" max="5379" width="9" style="1"/>
    <col min="5380" max="5380" width="1.625" style="1" customWidth="1"/>
    <col min="5381" max="5381" width="8.375" style="1" customWidth="1"/>
    <col min="5382" max="5382" width="6.125" style="1" customWidth="1"/>
    <col min="5383" max="5383" width="12" style="1" customWidth="1"/>
    <col min="5384" max="5384" width="13.75" style="1" customWidth="1"/>
    <col min="5385" max="5385" width="8.5" style="1" customWidth="1"/>
    <col min="5386" max="5386" width="13.875" style="1" customWidth="1"/>
    <col min="5387" max="5387" width="7.75" style="1" customWidth="1"/>
    <col min="5388" max="5388" width="12.875" style="1" customWidth="1"/>
    <col min="5389" max="5389" width="6.125" style="1" customWidth="1"/>
    <col min="5390" max="5390" width="16.375" style="1" customWidth="1"/>
    <col min="5391" max="5391" width="1.625" style="1" customWidth="1"/>
    <col min="5392" max="5635" width="9" style="1"/>
    <col min="5636" max="5636" width="1.625" style="1" customWidth="1"/>
    <col min="5637" max="5637" width="8.375" style="1" customWidth="1"/>
    <col min="5638" max="5638" width="6.125" style="1" customWidth="1"/>
    <col min="5639" max="5639" width="12" style="1" customWidth="1"/>
    <col min="5640" max="5640" width="13.75" style="1" customWidth="1"/>
    <col min="5641" max="5641" width="8.5" style="1" customWidth="1"/>
    <col min="5642" max="5642" width="13.875" style="1" customWidth="1"/>
    <col min="5643" max="5643" width="7.75" style="1" customWidth="1"/>
    <col min="5644" max="5644" width="12.875" style="1" customWidth="1"/>
    <col min="5645" max="5645" width="6.125" style="1" customWidth="1"/>
    <col min="5646" max="5646" width="16.375" style="1" customWidth="1"/>
    <col min="5647" max="5647" width="1.625" style="1" customWidth="1"/>
    <col min="5648" max="5891" width="9" style="1"/>
    <col min="5892" max="5892" width="1.625" style="1" customWidth="1"/>
    <col min="5893" max="5893" width="8.375" style="1" customWidth="1"/>
    <col min="5894" max="5894" width="6.125" style="1" customWidth="1"/>
    <col min="5895" max="5895" width="12" style="1" customWidth="1"/>
    <col min="5896" max="5896" width="13.75" style="1" customWidth="1"/>
    <col min="5897" max="5897" width="8.5" style="1" customWidth="1"/>
    <col min="5898" max="5898" width="13.875" style="1" customWidth="1"/>
    <col min="5899" max="5899" width="7.75" style="1" customWidth="1"/>
    <col min="5900" max="5900" width="12.875" style="1" customWidth="1"/>
    <col min="5901" max="5901" width="6.125" style="1" customWidth="1"/>
    <col min="5902" max="5902" width="16.375" style="1" customWidth="1"/>
    <col min="5903" max="5903" width="1.625" style="1" customWidth="1"/>
    <col min="5904" max="6147" width="9" style="1"/>
    <col min="6148" max="6148" width="1.625" style="1" customWidth="1"/>
    <col min="6149" max="6149" width="8.375" style="1" customWidth="1"/>
    <col min="6150" max="6150" width="6.125" style="1" customWidth="1"/>
    <col min="6151" max="6151" width="12" style="1" customWidth="1"/>
    <col min="6152" max="6152" width="13.75" style="1" customWidth="1"/>
    <col min="6153" max="6153" width="8.5" style="1" customWidth="1"/>
    <col min="6154" max="6154" width="13.875" style="1" customWidth="1"/>
    <col min="6155" max="6155" width="7.75" style="1" customWidth="1"/>
    <col min="6156" max="6156" width="12.875" style="1" customWidth="1"/>
    <col min="6157" max="6157" width="6.125" style="1" customWidth="1"/>
    <col min="6158" max="6158" width="16.375" style="1" customWidth="1"/>
    <col min="6159" max="6159" width="1.625" style="1" customWidth="1"/>
    <col min="6160" max="6403" width="9" style="1"/>
    <col min="6404" max="6404" width="1.625" style="1" customWidth="1"/>
    <col min="6405" max="6405" width="8.375" style="1" customWidth="1"/>
    <col min="6406" max="6406" width="6.125" style="1" customWidth="1"/>
    <col min="6407" max="6407" width="12" style="1" customWidth="1"/>
    <col min="6408" max="6408" width="13.75" style="1" customWidth="1"/>
    <col min="6409" max="6409" width="8.5" style="1" customWidth="1"/>
    <col min="6410" max="6410" width="13.875" style="1" customWidth="1"/>
    <col min="6411" max="6411" width="7.75" style="1" customWidth="1"/>
    <col min="6412" max="6412" width="12.875" style="1" customWidth="1"/>
    <col min="6413" max="6413" width="6.125" style="1" customWidth="1"/>
    <col min="6414" max="6414" width="16.375" style="1" customWidth="1"/>
    <col min="6415" max="6415" width="1.625" style="1" customWidth="1"/>
    <col min="6416" max="6659" width="9" style="1"/>
    <col min="6660" max="6660" width="1.625" style="1" customWidth="1"/>
    <col min="6661" max="6661" width="8.375" style="1" customWidth="1"/>
    <col min="6662" max="6662" width="6.125" style="1" customWidth="1"/>
    <col min="6663" max="6663" width="12" style="1" customWidth="1"/>
    <col min="6664" max="6664" width="13.75" style="1" customWidth="1"/>
    <col min="6665" max="6665" width="8.5" style="1" customWidth="1"/>
    <col min="6666" max="6666" width="13.875" style="1" customWidth="1"/>
    <col min="6667" max="6667" width="7.75" style="1" customWidth="1"/>
    <col min="6668" max="6668" width="12.875" style="1" customWidth="1"/>
    <col min="6669" max="6669" width="6.125" style="1" customWidth="1"/>
    <col min="6670" max="6670" width="16.375" style="1" customWidth="1"/>
    <col min="6671" max="6671" width="1.625" style="1" customWidth="1"/>
    <col min="6672" max="6915" width="9" style="1"/>
    <col min="6916" max="6916" width="1.625" style="1" customWidth="1"/>
    <col min="6917" max="6917" width="8.375" style="1" customWidth="1"/>
    <col min="6918" max="6918" width="6.125" style="1" customWidth="1"/>
    <col min="6919" max="6919" width="12" style="1" customWidth="1"/>
    <col min="6920" max="6920" width="13.75" style="1" customWidth="1"/>
    <col min="6921" max="6921" width="8.5" style="1" customWidth="1"/>
    <col min="6922" max="6922" width="13.875" style="1" customWidth="1"/>
    <col min="6923" max="6923" width="7.75" style="1" customWidth="1"/>
    <col min="6924" max="6924" width="12.875" style="1" customWidth="1"/>
    <col min="6925" max="6925" width="6.125" style="1" customWidth="1"/>
    <col min="6926" max="6926" width="16.375" style="1" customWidth="1"/>
    <col min="6927" max="6927" width="1.625" style="1" customWidth="1"/>
    <col min="6928" max="7171" width="9" style="1"/>
    <col min="7172" max="7172" width="1.625" style="1" customWidth="1"/>
    <col min="7173" max="7173" width="8.375" style="1" customWidth="1"/>
    <col min="7174" max="7174" width="6.125" style="1" customWidth="1"/>
    <col min="7175" max="7175" width="12" style="1" customWidth="1"/>
    <col min="7176" max="7176" width="13.75" style="1" customWidth="1"/>
    <col min="7177" max="7177" width="8.5" style="1" customWidth="1"/>
    <col min="7178" max="7178" width="13.875" style="1" customWidth="1"/>
    <col min="7179" max="7179" width="7.75" style="1" customWidth="1"/>
    <col min="7180" max="7180" width="12.875" style="1" customWidth="1"/>
    <col min="7181" max="7181" width="6.125" style="1" customWidth="1"/>
    <col min="7182" max="7182" width="16.375" style="1" customWidth="1"/>
    <col min="7183" max="7183" width="1.625" style="1" customWidth="1"/>
    <col min="7184" max="7427" width="9" style="1"/>
    <col min="7428" max="7428" width="1.625" style="1" customWidth="1"/>
    <col min="7429" max="7429" width="8.375" style="1" customWidth="1"/>
    <col min="7430" max="7430" width="6.125" style="1" customWidth="1"/>
    <col min="7431" max="7431" width="12" style="1" customWidth="1"/>
    <col min="7432" max="7432" width="13.75" style="1" customWidth="1"/>
    <col min="7433" max="7433" width="8.5" style="1" customWidth="1"/>
    <col min="7434" max="7434" width="13.875" style="1" customWidth="1"/>
    <col min="7435" max="7435" width="7.75" style="1" customWidth="1"/>
    <col min="7436" max="7436" width="12.875" style="1" customWidth="1"/>
    <col min="7437" max="7437" width="6.125" style="1" customWidth="1"/>
    <col min="7438" max="7438" width="16.375" style="1" customWidth="1"/>
    <col min="7439" max="7439" width="1.625" style="1" customWidth="1"/>
    <col min="7440" max="7683" width="9" style="1"/>
    <col min="7684" max="7684" width="1.625" style="1" customWidth="1"/>
    <col min="7685" max="7685" width="8.375" style="1" customWidth="1"/>
    <col min="7686" max="7686" width="6.125" style="1" customWidth="1"/>
    <col min="7687" max="7687" width="12" style="1" customWidth="1"/>
    <col min="7688" max="7688" width="13.75" style="1" customWidth="1"/>
    <col min="7689" max="7689" width="8.5" style="1" customWidth="1"/>
    <col min="7690" max="7690" width="13.875" style="1" customWidth="1"/>
    <col min="7691" max="7691" width="7.75" style="1" customWidth="1"/>
    <col min="7692" max="7692" width="12.875" style="1" customWidth="1"/>
    <col min="7693" max="7693" width="6.125" style="1" customWidth="1"/>
    <col min="7694" max="7694" width="16.375" style="1" customWidth="1"/>
    <col min="7695" max="7695" width="1.625" style="1" customWidth="1"/>
    <col min="7696" max="7939" width="9" style="1"/>
    <col min="7940" max="7940" width="1.625" style="1" customWidth="1"/>
    <col min="7941" max="7941" width="8.375" style="1" customWidth="1"/>
    <col min="7942" max="7942" width="6.125" style="1" customWidth="1"/>
    <col min="7943" max="7943" width="12" style="1" customWidth="1"/>
    <col min="7944" max="7944" width="13.75" style="1" customWidth="1"/>
    <col min="7945" max="7945" width="8.5" style="1" customWidth="1"/>
    <col min="7946" max="7946" width="13.875" style="1" customWidth="1"/>
    <col min="7947" max="7947" width="7.75" style="1" customWidth="1"/>
    <col min="7948" max="7948" width="12.875" style="1" customWidth="1"/>
    <col min="7949" max="7949" width="6.125" style="1" customWidth="1"/>
    <col min="7950" max="7950" width="16.375" style="1" customWidth="1"/>
    <col min="7951" max="7951" width="1.625" style="1" customWidth="1"/>
    <col min="7952" max="8195" width="9" style="1"/>
    <col min="8196" max="8196" width="1.625" style="1" customWidth="1"/>
    <col min="8197" max="8197" width="8.375" style="1" customWidth="1"/>
    <col min="8198" max="8198" width="6.125" style="1" customWidth="1"/>
    <col min="8199" max="8199" width="12" style="1" customWidth="1"/>
    <col min="8200" max="8200" width="13.75" style="1" customWidth="1"/>
    <col min="8201" max="8201" width="8.5" style="1" customWidth="1"/>
    <col min="8202" max="8202" width="13.875" style="1" customWidth="1"/>
    <col min="8203" max="8203" width="7.75" style="1" customWidth="1"/>
    <col min="8204" max="8204" width="12.875" style="1" customWidth="1"/>
    <col min="8205" max="8205" width="6.125" style="1" customWidth="1"/>
    <col min="8206" max="8206" width="16.375" style="1" customWidth="1"/>
    <col min="8207" max="8207" width="1.625" style="1" customWidth="1"/>
    <col min="8208" max="8451" width="9" style="1"/>
    <col min="8452" max="8452" width="1.625" style="1" customWidth="1"/>
    <col min="8453" max="8453" width="8.375" style="1" customWidth="1"/>
    <col min="8454" max="8454" width="6.125" style="1" customWidth="1"/>
    <col min="8455" max="8455" width="12" style="1" customWidth="1"/>
    <col min="8456" max="8456" width="13.75" style="1" customWidth="1"/>
    <col min="8457" max="8457" width="8.5" style="1" customWidth="1"/>
    <col min="8458" max="8458" width="13.875" style="1" customWidth="1"/>
    <col min="8459" max="8459" width="7.75" style="1" customWidth="1"/>
    <col min="8460" max="8460" width="12.875" style="1" customWidth="1"/>
    <col min="8461" max="8461" width="6.125" style="1" customWidth="1"/>
    <col min="8462" max="8462" width="16.375" style="1" customWidth="1"/>
    <col min="8463" max="8463" width="1.625" style="1" customWidth="1"/>
    <col min="8464" max="8707" width="9" style="1"/>
    <col min="8708" max="8708" width="1.625" style="1" customWidth="1"/>
    <col min="8709" max="8709" width="8.375" style="1" customWidth="1"/>
    <col min="8710" max="8710" width="6.125" style="1" customWidth="1"/>
    <col min="8711" max="8711" width="12" style="1" customWidth="1"/>
    <col min="8712" max="8712" width="13.75" style="1" customWidth="1"/>
    <col min="8713" max="8713" width="8.5" style="1" customWidth="1"/>
    <col min="8714" max="8714" width="13.875" style="1" customWidth="1"/>
    <col min="8715" max="8715" width="7.75" style="1" customWidth="1"/>
    <col min="8716" max="8716" width="12.875" style="1" customWidth="1"/>
    <col min="8717" max="8717" width="6.125" style="1" customWidth="1"/>
    <col min="8718" max="8718" width="16.375" style="1" customWidth="1"/>
    <col min="8719" max="8719" width="1.625" style="1" customWidth="1"/>
    <col min="8720" max="8963" width="9" style="1"/>
    <col min="8964" max="8964" width="1.625" style="1" customWidth="1"/>
    <col min="8965" max="8965" width="8.375" style="1" customWidth="1"/>
    <col min="8966" max="8966" width="6.125" style="1" customWidth="1"/>
    <col min="8967" max="8967" width="12" style="1" customWidth="1"/>
    <col min="8968" max="8968" width="13.75" style="1" customWidth="1"/>
    <col min="8969" max="8969" width="8.5" style="1" customWidth="1"/>
    <col min="8970" max="8970" width="13.875" style="1" customWidth="1"/>
    <col min="8971" max="8971" width="7.75" style="1" customWidth="1"/>
    <col min="8972" max="8972" width="12.875" style="1" customWidth="1"/>
    <col min="8973" max="8973" width="6.125" style="1" customWidth="1"/>
    <col min="8974" max="8974" width="16.375" style="1" customWidth="1"/>
    <col min="8975" max="8975" width="1.625" style="1" customWidth="1"/>
    <col min="8976" max="9219" width="9" style="1"/>
    <col min="9220" max="9220" width="1.625" style="1" customWidth="1"/>
    <col min="9221" max="9221" width="8.375" style="1" customWidth="1"/>
    <col min="9222" max="9222" width="6.125" style="1" customWidth="1"/>
    <col min="9223" max="9223" width="12" style="1" customWidth="1"/>
    <col min="9224" max="9224" width="13.75" style="1" customWidth="1"/>
    <col min="9225" max="9225" width="8.5" style="1" customWidth="1"/>
    <col min="9226" max="9226" width="13.875" style="1" customWidth="1"/>
    <col min="9227" max="9227" width="7.75" style="1" customWidth="1"/>
    <col min="9228" max="9228" width="12.875" style="1" customWidth="1"/>
    <col min="9229" max="9229" width="6.125" style="1" customWidth="1"/>
    <col min="9230" max="9230" width="16.375" style="1" customWidth="1"/>
    <col min="9231" max="9231" width="1.625" style="1" customWidth="1"/>
    <col min="9232" max="9475" width="9" style="1"/>
    <col min="9476" max="9476" width="1.625" style="1" customWidth="1"/>
    <col min="9477" max="9477" width="8.375" style="1" customWidth="1"/>
    <col min="9478" max="9478" width="6.125" style="1" customWidth="1"/>
    <col min="9479" max="9479" width="12" style="1" customWidth="1"/>
    <col min="9480" max="9480" width="13.75" style="1" customWidth="1"/>
    <col min="9481" max="9481" width="8.5" style="1" customWidth="1"/>
    <col min="9482" max="9482" width="13.875" style="1" customWidth="1"/>
    <col min="9483" max="9483" width="7.75" style="1" customWidth="1"/>
    <col min="9484" max="9484" width="12.875" style="1" customWidth="1"/>
    <col min="9485" max="9485" width="6.125" style="1" customWidth="1"/>
    <col min="9486" max="9486" width="16.375" style="1" customWidth="1"/>
    <col min="9487" max="9487" width="1.625" style="1" customWidth="1"/>
    <col min="9488" max="9731" width="9" style="1"/>
    <col min="9732" max="9732" width="1.625" style="1" customWidth="1"/>
    <col min="9733" max="9733" width="8.375" style="1" customWidth="1"/>
    <col min="9734" max="9734" width="6.125" style="1" customWidth="1"/>
    <col min="9735" max="9735" width="12" style="1" customWidth="1"/>
    <col min="9736" max="9736" width="13.75" style="1" customWidth="1"/>
    <col min="9737" max="9737" width="8.5" style="1" customWidth="1"/>
    <col min="9738" max="9738" width="13.875" style="1" customWidth="1"/>
    <col min="9739" max="9739" width="7.75" style="1" customWidth="1"/>
    <col min="9740" max="9740" width="12.875" style="1" customWidth="1"/>
    <col min="9741" max="9741" width="6.125" style="1" customWidth="1"/>
    <col min="9742" max="9742" width="16.375" style="1" customWidth="1"/>
    <col min="9743" max="9743" width="1.625" style="1" customWidth="1"/>
    <col min="9744" max="9987" width="9" style="1"/>
    <col min="9988" max="9988" width="1.625" style="1" customWidth="1"/>
    <col min="9989" max="9989" width="8.375" style="1" customWidth="1"/>
    <col min="9990" max="9990" width="6.125" style="1" customWidth="1"/>
    <col min="9991" max="9991" width="12" style="1" customWidth="1"/>
    <col min="9992" max="9992" width="13.75" style="1" customWidth="1"/>
    <col min="9993" max="9993" width="8.5" style="1" customWidth="1"/>
    <col min="9994" max="9994" width="13.875" style="1" customWidth="1"/>
    <col min="9995" max="9995" width="7.75" style="1" customWidth="1"/>
    <col min="9996" max="9996" width="12.875" style="1" customWidth="1"/>
    <col min="9997" max="9997" width="6.125" style="1" customWidth="1"/>
    <col min="9998" max="9998" width="16.375" style="1" customWidth="1"/>
    <col min="9999" max="9999" width="1.625" style="1" customWidth="1"/>
    <col min="10000" max="10243" width="9" style="1"/>
    <col min="10244" max="10244" width="1.625" style="1" customWidth="1"/>
    <col min="10245" max="10245" width="8.375" style="1" customWidth="1"/>
    <col min="10246" max="10246" width="6.125" style="1" customWidth="1"/>
    <col min="10247" max="10247" width="12" style="1" customWidth="1"/>
    <col min="10248" max="10248" width="13.75" style="1" customWidth="1"/>
    <col min="10249" max="10249" width="8.5" style="1" customWidth="1"/>
    <col min="10250" max="10250" width="13.875" style="1" customWidth="1"/>
    <col min="10251" max="10251" width="7.75" style="1" customWidth="1"/>
    <col min="10252" max="10252" width="12.875" style="1" customWidth="1"/>
    <col min="10253" max="10253" width="6.125" style="1" customWidth="1"/>
    <col min="10254" max="10254" width="16.375" style="1" customWidth="1"/>
    <col min="10255" max="10255" width="1.625" style="1" customWidth="1"/>
    <col min="10256" max="10499" width="9" style="1"/>
    <col min="10500" max="10500" width="1.625" style="1" customWidth="1"/>
    <col min="10501" max="10501" width="8.375" style="1" customWidth="1"/>
    <col min="10502" max="10502" width="6.125" style="1" customWidth="1"/>
    <col min="10503" max="10503" width="12" style="1" customWidth="1"/>
    <col min="10504" max="10504" width="13.75" style="1" customWidth="1"/>
    <col min="10505" max="10505" width="8.5" style="1" customWidth="1"/>
    <col min="10506" max="10506" width="13.875" style="1" customWidth="1"/>
    <col min="10507" max="10507" width="7.75" style="1" customWidth="1"/>
    <col min="10508" max="10508" width="12.875" style="1" customWidth="1"/>
    <col min="10509" max="10509" width="6.125" style="1" customWidth="1"/>
    <col min="10510" max="10510" width="16.375" style="1" customWidth="1"/>
    <col min="10511" max="10511" width="1.625" style="1" customWidth="1"/>
    <col min="10512" max="10755" width="9" style="1"/>
    <col min="10756" max="10756" width="1.625" style="1" customWidth="1"/>
    <col min="10757" max="10757" width="8.375" style="1" customWidth="1"/>
    <col min="10758" max="10758" width="6.125" style="1" customWidth="1"/>
    <col min="10759" max="10759" width="12" style="1" customWidth="1"/>
    <col min="10760" max="10760" width="13.75" style="1" customWidth="1"/>
    <col min="10761" max="10761" width="8.5" style="1" customWidth="1"/>
    <col min="10762" max="10762" width="13.875" style="1" customWidth="1"/>
    <col min="10763" max="10763" width="7.75" style="1" customWidth="1"/>
    <col min="10764" max="10764" width="12.875" style="1" customWidth="1"/>
    <col min="10765" max="10765" width="6.125" style="1" customWidth="1"/>
    <col min="10766" max="10766" width="16.375" style="1" customWidth="1"/>
    <col min="10767" max="10767" width="1.625" style="1" customWidth="1"/>
    <col min="10768" max="11011" width="9" style="1"/>
    <col min="11012" max="11012" width="1.625" style="1" customWidth="1"/>
    <col min="11013" max="11013" width="8.375" style="1" customWidth="1"/>
    <col min="11014" max="11014" width="6.125" style="1" customWidth="1"/>
    <col min="11015" max="11015" width="12" style="1" customWidth="1"/>
    <col min="11016" max="11016" width="13.75" style="1" customWidth="1"/>
    <col min="11017" max="11017" width="8.5" style="1" customWidth="1"/>
    <col min="11018" max="11018" width="13.875" style="1" customWidth="1"/>
    <col min="11019" max="11019" width="7.75" style="1" customWidth="1"/>
    <col min="11020" max="11020" width="12.875" style="1" customWidth="1"/>
    <col min="11021" max="11021" width="6.125" style="1" customWidth="1"/>
    <col min="11022" max="11022" width="16.375" style="1" customWidth="1"/>
    <col min="11023" max="11023" width="1.625" style="1" customWidth="1"/>
    <col min="11024" max="11267" width="9" style="1"/>
    <col min="11268" max="11268" width="1.625" style="1" customWidth="1"/>
    <col min="11269" max="11269" width="8.375" style="1" customWidth="1"/>
    <col min="11270" max="11270" width="6.125" style="1" customWidth="1"/>
    <col min="11271" max="11271" width="12" style="1" customWidth="1"/>
    <col min="11272" max="11272" width="13.75" style="1" customWidth="1"/>
    <col min="11273" max="11273" width="8.5" style="1" customWidth="1"/>
    <col min="11274" max="11274" width="13.875" style="1" customWidth="1"/>
    <col min="11275" max="11275" width="7.75" style="1" customWidth="1"/>
    <col min="11276" max="11276" width="12.875" style="1" customWidth="1"/>
    <col min="11277" max="11277" width="6.125" style="1" customWidth="1"/>
    <col min="11278" max="11278" width="16.375" style="1" customWidth="1"/>
    <col min="11279" max="11279" width="1.625" style="1" customWidth="1"/>
    <col min="11280" max="11523" width="9" style="1"/>
    <col min="11524" max="11524" width="1.625" style="1" customWidth="1"/>
    <col min="11525" max="11525" width="8.375" style="1" customWidth="1"/>
    <col min="11526" max="11526" width="6.125" style="1" customWidth="1"/>
    <col min="11527" max="11527" width="12" style="1" customWidth="1"/>
    <col min="11528" max="11528" width="13.75" style="1" customWidth="1"/>
    <col min="11529" max="11529" width="8.5" style="1" customWidth="1"/>
    <col min="11530" max="11530" width="13.875" style="1" customWidth="1"/>
    <col min="11531" max="11531" width="7.75" style="1" customWidth="1"/>
    <col min="11532" max="11532" width="12.875" style="1" customWidth="1"/>
    <col min="11533" max="11533" width="6.125" style="1" customWidth="1"/>
    <col min="11534" max="11534" width="16.375" style="1" customWidth="1"/>
    <col min="11535" max="11535" width="1.625" style="1" customWidth="1"/>
    <col min="11536" max="11779" width="9" style="1"/>
    <col min="11780" max="11780" width="1.625" style="1" customWidth="1"/>
    <col min="11781" max="11781" width="8.375" style="1" customWidth="1"/>
    <col min="11782" max="11782" width="6.125" style="1" customWidth="1"/>
    <col min="11783" max="11783" width="12" style="1" customWidth="1"/>
    <col min="11784" max="11784" width="13.75" style="1" customWidth="1"/>
    <col min="11785" max="11785" width="8.5" style="1" customWidth="1"/>
    <col min="11786" max="11786" width="13.875" style="1" customWidth="1"/>
    <col min="11787" max="11787" width="7.75" style="1" customWidth="1"/>
    <col min="11788" max="11788" width="12.875" style="1" customWidth="1"/>
    <col min="11789" max="11789" width="6.125" style="1" customWidth="1"/>
    <col min="11790" max="11790" width="16.375" style="1" customWidth="1"/>
    <col min="11791" max="11791" width="1.625" style="1" customWidth="1"/>
    <col min="11792" max="12035" width="9" style="1"/>
    <col min="12036" max="12036" width="1.625" style="1" customWidth="1"/>
    <col min="12037" max="12037" width="8.375" style="1" customWidth="1"/>
    <col min="12038" max="12038" width="6.125" style="1" customWidth="1"/>
    <col min="12039" max="12039" width="12" style="1" customWidth="1"/>
    <col min="12040" max="12040" width="13.75" style="1" customWidth="1"/>
    <col min="12041" max="12041" width="8.5" style="1" customWidth="1"/>
    <col min="12042" max="12042" width="13.875" style="1" customWidth="1"/>
    <col min="12043" max="12043" width="7.75" style="1" customWidth="1"/>
    <col min="12044" max="12044" width="12.875" style="1" customWidth="1"/>
    <col min="12045" max="12045" width="6.125" style="1" customWidth="1"/>
    <col min="12046" max="12046" width="16.375" style="1" customWidth="1"/>
    <col min="12047" max="12047" width="1.625" style="1" customWidth="1"/>
    <col min="12048" max="12291" width="9" style="1"/>
    <col min="12292" max="12292" width="1.625" style="1" customWidth="1"/>
    <col min="12293" max="12293" width="8.375" style="1" customWidth="1"/>
    <col min="12294" max="12294" width="6.125" style="1" customWidth="1"/>
    <col min="12295" max="12295" width="12" style="1" customWidth="1"/>
    <col min="12296" max="12296" width="13.75" style="1" customWidth="1"/>
    <col min="12297" max="12297" width="8.5" style="1" customWidth="1"/>
    <col min="12298" max="12298" width="13.875" style="1" customWidth="1"/>
    <col min="12299" max="12299" width="7.75" style="1" customWidth="1"/>
    <col min="12300" max="12300" width="12.875" style="1" customWidth="1"/>
    <col min="12301" max="12301" width="6.125" style="1" customWidth="1"/>
    <col min="12302" max="12302" width="16.375" style="1" customWidth="1"/>
    <col min="12303" max="12303" width="1.625" style="1" customWidth="1"/>
    <col min="12304" max="12547" width="9" style="1"/>
    <col min="12548" max="12548" width="1.625" style="1" customWidth="1"/>
    <col min="12549" max="12549" width="8.375" style="1" customWidth="1"/>
    <col min="12550" max="12550" width="6.125" style="1" customWidth="1"/>
    <col min="12551" max="12551" width="12" style="1" customWidth="1"/>
    <col min="12552" max="12552" width="13.75" style="1" customWidth="1"/>
    <col min="12553" max="12553" width="8.5" style="1" customWidth="1"/>
    <col min="12554" max="12554" width="13.875" style="1" customWidth="1"/>
    <col min="12555" max="12555" width="7.75" style="1" customWidth="1"/>
    <col min="12556" max="12556" width="12.875" style="1" customWidth="1"/>
    <col min="12557" max="12557" width="6.125" style="1" customWidth="1"/>
    <col min="12558" max="12558" width="16.375" style="1" customWidth="1"/>
    <col min="12559" max="12559" width="1.625" style="1" customWidth="1"/>
    <col min="12560" max="12803" width="9" style="1"/>
    <col min="12804" max="12804" width="1.625" style="1" customWidth="1"/>
    <col min="12805" max="12805" width="8.375" style="1" customWidth="1"/>
    <col min="12806" max="12806" width="6.125" style="1" customWidth="1"/>
    <col min="12807" max="12807" width="12" style="1" customWidth="1"/>
    <col min="12808" max="12808" width="13.75" style="1" customWidth="1"/>
    <col min="12809" max="12809" width="8.5" style="1" customWidth="1"/>
    <col min="12810" max="12810" width="13.875" style="1" customWidth="1"/>
    <col min="12811" max="12811" width="7.75" style="1" customWidth="1"/>
    <col min="12812" max="12812" width="12.875" style="1" customWidth="1"/>
    <col min="12813" max="12813" width="6.125" style="1" customWidth="1"/>
    <col min="12814" max="12814" width="16.375" style="1" customWidth="1"/>
    <col min="12815" max="12815" width="1.625" style="1" customWidth="1"/>
    <col min="12816" max="13059" width="9" style="1"/>
    <col min="13060" max="13060" width="1.625" style="1" customWidth="1"/>
    <col min="13061" max="13061" width="8.375" style="1" customWidth="1"/>
    <col min="13062" max="13062" width="6.125" style="1" customWidth="1"/>
    <col min="13063" max="13063" width="12" style="1" customWidth="1"/>
    <col min="13064" max="13064" width="13.75" style="1" customWidth="1"/>
    <col min="13065" max="13065" width="8.5" style="1" customWidth="1"/>
    <col min="13066" max="13066" width="13.875" style="1" customWidth="1"/>
    <col min="13067" max="13067" width="7.75" style="1" customWidth="1"/>
    <col min="13068" max="13068" width="12.875" style="1" customWidth="1"/>
    <col min="13069" max="13069" width="6.125" style="1" customWidth="1"/>
    <col min="13070" max="13070" width="16.375" style="1" customWidth="1"/>
    <col min="13071" max="13071" width="1.625" style="1" customWidth="1"/>
    <col min="13072" max="13315" width="9" style="1"/>
    <col min="13316" max="13316" width="1.625" style="1" customWidth="1"/>
    <col min="13317" max="13317" width="8.375" style="1" customWidth="1"/>
    <col min="13318" max="13318" width="6.125" style="1" customWidth="1"/>
    <col min="13319" max="13319" width="12" style="1" customWidth="1"/>
    <col min="13320" max="13320" width="13.75" style="1" customWidth="1"/>
    <col min="13321" max="13321" width="8.5" style="1" customWidth="1"/>
    <col min="13322" max="13322" width="13.875" style="1" customWidth="1"/>
    <col min="13323" max="13323" width="7.75" style="1" customWidth="1"/>
    <col min="13324" max="13324" width="12.875" style="1" customWidth="1"/>
    <col min="13325" max="13325" width="6.125" style="1" customWidth="1"/>
    <col min="13326" max="13326" width="16.375" style="1" customWidth="1"/>
    <col min="13327" max="13327" width="1.625" style="1" customWidth="1"/>
    <col min="13328" max="13571" width="9" style="1"/>
    <col min="13572" max="13572" width="1.625" style="1" customWidth="1"/>
    <col min="13573" max="13573" width="8.375" style="1" customWidth="1"/>
    <col min="13574" max="13574" width="6.125" style="1" customWidth="1"/>
    <col min="13575" max="13575" width="12" style="1" customWidth="1"/>
    <col min="13576" max="13576" width="13.75" style="1" customWidth="1"/>
    <col min="13577" max="13577" width="8.5" style="1" customWidth="1"/>
    <col min="13578" max="13578" width="13.875" style="1" customWidth="1"/>
    <col min="13579" max="13579" width="7.75" style="1" customWidth="1"/>
    <col min="13580" max="13580" width="12.875" style="1" customWidth="1"/>
    <col min="13581" max="13581" width="6.125" style="1" customWidth="1"/>
    <col min="13582" max="13582" width="16.375" style="1" customWidth="1"/>
    <col min="13583" max="13583" width="1.625" style="1" customWidth="1"/>
    <col min="13584" max="13827" width="9" style="1"/>
    <col min="13828" max="13828" width="1.625" style="1" customWidth="1"/>
    <col min="13829" max="13829" width="8.375" style="1" customWidth="1"/>
    <col min="13830" max="13830" width="6.125" style="1" customWidth="1"/>
    <col min="13831" max="13831" width="12" style="1" customWidth="1"/>
    <col min="13832" max="13832" width="13.75" style="1" customWidth="1"/>
    <col min="13833" max="13833" width="8.5" style="1" customWidth="1"/>
    <col min="13834" max="13834" width="13.875" style="1" customWidth="1"/>
    <col min="13835" max="13835" width="7.75" style="1" customWidth="1"/>
    <col min="13836" max="13836" width="12.875" style="1" customWidth="1"/>
    <col min="13837" max="13837" width="6.125" style="1" customWidth="1"/>
    <col min="13838" max="13838" width="16.375" style="1" customWidth="1"/>
    <col min="13839" max="13839" width="1.625" style="1" customWidth="1"/>
    <col min="13840" max="14083" width="9" style="1"/>
    <col min="14084" max="14084" width="1.625" style="1" customWidth="1"/>
    <col min="14085" max="14085" width="8.375" style="1" customWidth="1"/>
    <col min="14086" max="14086" width="6.125" style="1" customWidth="1"/>
    <col min="14087" max="14087" width="12" style="1" customWidth="1"/>
    <col min="14088" max="14088" width="13.75" style="1" customWidth="1"/>
    <col min="14089" max="14089" width="8.5" style="1" customWidth="1"/>
    <col min="14090" max="14090" width="13.875" style="1" customWidth="1"/>
    <col min="14091" max="14091" width="7.75" style="1" customWidth="1"/>
    <col min="14092" max="14092" width="12.875" style="1" customWidth="1"/>
    <col min="14093" max="14093" width="6.125" style="1" customWidth="1"/>
    <col min="14094" max="14094" width="16.375" style="1" customWidth="1"/>
    <col min="14095" max="14095" width="1.625" style="1" customWidth="1"/>
    <col min="14096" max="14339" width="9" style="1"/>
    <col min="14340" max="14340" width="1.625" style="1" customWidth="1"/>
    <col min="14341" max="14341" width="8.375" style="1" customWidth="1"/>
    <col min="14342" max="14342" width="6.125" style="1" customWidth="1"/>
    <col min="14343" max="14343" width="12" style="1" customWidth="1"/>
    <col min="14344" max="14344" width="13.75" style="1" customWidth="1"/>
    <col min="14345" max="14345" width="8.5" style="1" customWidth="1"/>
    <col min="14346" max="14346" width="13.875" style="1" customWidth="1"/>
    <col min="14347" max="14347" width="7.75" style="1" customWidth="1"/>
    <col min="14348" max="14348" width="12.875" style="1" customWidth="1"/>
    <col min="14349" max="14349" width="6.125" style="1" customWidth="1"/>
    <col min="14350" max="14350" width="16.375" style="1" customWidth="1"/>
    <col min="14351" max="14351" width="1.625" style="1" customWidth="1"/>
    <col min="14352" max="14595" width="9" style="1"/>
    <col min="14596" max="14596" width="1.625" style="1" customWidth="1"/>
    <col min="14597" max="14597" width="8.375" style="1" customWidth="1"/>
    <col min="14598" max="14598" width="6.125" style="1" customWidth="1"/>
    <col min="14599" max="14599" width="12" style="1" customWidth="1"/>
    <col min="14600" max="14600" width="13.75" style="1" customWidth="1"/>
    <col min="14601" max="14601" width="8.5" style="1" customWidth="1"/>
    <col min="14602" max="14602" width="13.875" style="1" customWidth="1"/>
    <col min="14603" max="14603" width="7.75" style="1" customWidth="1"/>
    <col min="14604" max="14604" width="12.875" style="1" customWidth="1"/>
    <col min="14605" max="14605" width="6.125" style="1" customWidth="1"/>
    <col min="14606" max="14606" width="16.375" style="1" customWidth="1"/>
    <col min="14607" max="14607" width="1.625" style="1" customWidth="1"/>
    <col min="14608" max="14851" width="9" style="1"/>
    <col min="14852" max="14852" width="1.625" style="1" customWidth="1"/>
    <col min="14853" max="14853" width="8.375" style="1" customWidth="1"/>
    <col min="14854" max="14854" width="6.125" style="1" customWidth="1"/>
    <col min="14855" max="14855" width="12" style="1" customWidth="1"/>
    <col min="14856" max="14856" width="13.75" style="1" customWidth="1"/>
    <col min="14857" max="14857" width="8.5" style="1" customWidth="1"/>
    <col min="14858" max="14858" width="13.875" style="1" customWidth="1"/>
    <col min="14859" max="14859" width="7.75" style="1" customWidth="1"/>
    <col min="14860" max="14860" width="12.875" style="1" customWidth="1"/>
    <col min="14861" max="14861" width="6.125" style="1" customWidth="1"/>
    <col min="14862" max="14862" width="16.375" style="1" customWidth="1"/>
    <col min="14863" max="14863" width="1.625" style="1" customWidth="1"/>
    <col min="14864" max="15107" width="9" style="1"/>
    <col min="15108" max="15108" width="1.625" style="1" customWidth="1"/>
    <col min="15109" max="15109" width="8.375" style="1" customWidth="1"/>
    <col min="15110" max="15110" width="6.125" style="1" customWidth="1"/>
    <col min="15111" max="15111" width="12" style="1" customWidth="1"/>
    <col min="15112" max="15112" width="13.75" style="1" customWidth="1"/>
    <col min="15113" max="15113" width="8.5" style="1" customWidth="1"/>
    <col min="15114" max="15114" width="13.875" style="1" customWidth="1"/>
    <col min="15115" max="15115" width="7.75" style="1" customWidth="1"/>
    <col min="15116" max="15116" width="12.875" style="1" customWidth="1"/>
    <col min="15117" max="15117" width="6.125" style="1" customWidth="1"/>
    <col min="15118" max="15118" width="16.375" style="1" customWidth="1"/>
    <col min="15119" max="15119" width="1.625" style="1" customWidth="1"/>
    <col min="15120" max="15363" width="9" style="1"/>
    <col min="15364" max="15364" width="1.625" style="1" customWidth="1"/>
    <col min="15365" max="15365" width="8.375" style="1" customWidth="1"/>
    <col min="15366" max="15366" width="6.125" style="1" customWidth="1"/>
    <col min="15367" max="15367" width="12" style="1" customWidth="1"/>
    <col min="15368" max="15368" width="13.75" style="1" customWidth="1"/>
    <col min="15369" max="15369" width="8.5" style="1" customWidth="1"/>
    <col min="15370" max="15370" width="13.875" style="1" customWidth="1"/>
    <col min="15371" max="15371" width="7.75" style="1" customWidth="1"/>
    <col min="15372" max="15372" width="12.875" style="1" customWidth="1"/>
    <col min="15373" max="15373" width="6.125" style="1" customWidth="1"/>
    <col min="15374" max="15374" width="16.375" style="1" customWidth="1"/>
    <col min="15375" max="15375" width="1.625" style="1" customWidth="1"/>
    <col min="15376" max="15619" width="9" style="1"/>
    <col min="15620" max="15620" width="1.625" style="1" customWidth="1"/>
    <col min="15621" max="15621" width="8.375" style="1" customWidth="1"/>
    <col min="15622" max="15622" width="6.125" style="1" customWidth="1"/>
    <col min="15623" max="15623" width="12" style="1" customWidth="1"/>
    <col min="15624" max="15624" width="13.75" style="1" customWidth="1"/>
    <col min="15625" max="15625" width="8.5" style="1" customWidth="1"/>
    <col min="15626" max="15626" width="13.875" style="1" customWidth="1"/>
    <col min="15627" max="15627" width="7.75" style="1" customWidth="1"/>
    <col min="15628" max="15628" width="12.875" style="1" customWidth="1"/>
    <col min="15629" max="15629" width="6.125" style="1" customWidth="1"/>
    <col min="15630" max="15630" width="16.375" style="1" customWidth="1"/>
    <col min="15631" max="15631" width="1.625" style="1" customWidth="1"/>
    <col min="15632" max="15875" width="9" style="1"/>
    <col min="15876" max="15876" width="1.625" style="1" customWidth="1"/>
    <col min="15877" max="15877" width="8.375" style="1" customWidth="1"/>
    <col min="15878" max="15878" width="6.125" style="1" customWidth="1"/>
    <col min="15879" max="15879" width="12" style="1" customWidth="1"/>
    <col min="15880" max="15880" width="13.75" style="1" customWidth="1"/>
    <col min="15881" max="15881" width="8.5" style="1" customWidth="1"/>
    <col min="15882" max="15882" width="13.875" style="1" customWidth="1"/>
    <col min="15883" max="15883" width="7.75" style="1" customWidth="1"/>
    <col min="15884" max="15884" width="12.875" style="1" customWidth="1"/>
    <col min="15885" max="15885" width="6.125" style="1" customWidth="1"/>
    <col min="15886" max="15886" width="16.375" style="1" customWidth="1"/>
    <col min="15887" max="15887" width="1.625" style="1" customWidth="1"/>
    <col min="15888" max="16131" width="9" style="1"/>
    <col min="16132" max="16132" width="1.625" style="1" customWidth="1"/>
    <col min="16133" max="16133" width="8.375" style="1" customWidth="1"/>
    <col min="16134" max="16134" width="6.125" style="1" customWidth="1"/>
    <col min="16135" max="16135" width="12" style="1" customWidth="1"/>
    <col min="16136" max="16136" width="13.75" style="1" customWidth="1"/>
    <col min="16137" max="16137" width="8.5" style="1" customWidth="1"/>
    <col min="16138" max="16138" width="13.875" style="1" customWidth="1"/>
    <col min="16139" max="16139" width="7.75" style="1" customWidth="1"/>
    <col min="16140" max="16140" width="12.875" style="1" customWidth="1"/>
    <col min="16141" max="16141" width="6.125" style="1" customWidth="1"/>
    <col min="16142" max="16142" width="16.375" style="1" customWidth="1"/>
    <col min="16143" max="16143" width="1.625" style="1" customWidth="1"/>
    <col min="16144" max="16384" width="9" style="1"/>
  </cols>
  <sheetData>
    <row r="1" spans="1:16" ht="31.5" customHeight="1" x14ac:dyDescent="0.15">
      <c r="A1" s="83"/>
      <c r="B1" s="83"/>
      <c r="C1" s="4"/>
      <c r="D1" s="46"/>
      <c r="F1" s="5"/>
      <c r="O1" s="47" t="s">
        <v>99</v>
      </c>
    </row>
    <row r="2" spans="1:16" ht="27.75" customHeight="1" x14ac:dyDescent="0.15">
      <c r="B2" s="256" t="s">
        <v>53</v>
      </c>
      <c r="C2" s="256"/>
      <c r="D2" s="46"/>
      <c r="F2" s="5"/>
    </row>
    <row r="3" spans="1:16" ht="24" x14ac:dyDescent="0.15">
      <c r="B3" s="7"/>
      <c r="C3" s="218" t="s">
        <v>100</v>
      </c>
      <c r="D3" s="218"/>
      <c r="E3" s="6" t="s">
        <v>91</v>
      </c>
      <c r="F3" s="7" t="s">
        <v>95</v>
      </c>
      <c r="G3" s="7"/>
      <c r="H3" s="7"/>
      <c r="I3" s="7"/>
      <c r="J3" s="7"/>
      <c r="K3" s="7"/>
      <c r="L3" s="7"/>
      <c r="M3" s="7"/>
      <c r="N3" s="7"/>
      <c r="O3" s="7"/>
    </row>
    <row r="4" spans="1:16" ht="24.75" customHeight="1" x14ac:dyDescent="0.15"/>
    <row r="5" spans="1:16" ht="22.5" customHeight="1" x14ac:dyDescent="0.15">
      <c r="A5" s="3"/>
      <c r="B5" s="8" t="s">
        <v>1</v>
      </c>
      <c r="C5" s="257" t="s">
        <v>93</v>
      </c>
      <c r="D5" s="257"/>
      <c r="F5" s="10"/>
      <c r="O5" s="11"/>
    </row>
    <row r="6" spans="1:16" ht="22.5" customHeight="1" x14ac:dyDescent="0.15">
      <c r="A6" s="3"/>
      <c r="B6" s="84" t="s">
        <v>2</v>
      </c>
      <c r="C6" s="258" t="s">
        <v>96</v>
      </c>
      <c r="D6" s="259"/>
      <c r="F6" s="10"/>
      <c r="O6" s="13"/>
    </row>
    <row r="7" spans="1:16" ht="22.5" customHeight="1" x14ac:dyDescent="0.15">
      <c r="A7" s="3"/>
      <c r="B7" s="9"/>
      <c r="C7" s="48"/>
      <c r="D7" s="48"/>
      <c r="F7" s="10"/>
      <c r="G7" s="14"/>
      <c r="H7" s="14"/>
      <c r="I7" s="14"/>
      <c r="O7" s="13"/>
      <c r="P7" s="12"/>
    </row>
    <row r="8" spans="1:16" ht="22.5" customHeight="1" x14ac:dyDescent="0.15">
      <c r="A8" s="3"/>
      <c r="B8" s="49"/>
      <c r="O8" s="13"/>
      <c r="P8" s="12"/>
    </row>
    <row r="9" spans="1:16" ht="33.75" customHeight="1" x14ac:dyDescent="0.15">
      <c r="A9" s="3"/>
      <c r="B9" s="49"/>
      <c r="O9" s="50"/>
      <c r="P9" s="12"/>
    </row>
    <row r="10" spans="1:16" ht="22.5" customHeight="1" x14ac:dyDescent="0.15">
      <c r="A10" s="3"/>
      <c r="B10" s="49"/>
      <c r="C10" s="260" t="s">
        <v>54</v>
      </c>
      <c r="D10" s="260"/>
      <c r="E10" s="246" t="s">
        <v>55</v>
      </c>
      <c r="F10" s="247"/>
      <c r="G10" s="248"/>
      <c r="H10" s="246" t="s">
        <v>56</v>
      </c>
      <c r="I10" s="247"/>
      <c r="J10" s="247"/>
      <c r="K10" s="248"/>
      <c r="O10" s="50"/>
      <c r="P10" s="12"/>
    </row>
    <row r="11" spans="1:16" ht="26.25" customHeight="1" x14ac:dyDescent="0.15">
      <c r="C11" s="51">
        <v>7.75</v>
      </c>
      <c r="D11" s="52" t="s">
        <v>57</v>
      </c>
      <c r="E11" s="249">
        <v>242</v>
      </c>
      <c r="F11" s="250"/>
      <c r="G11" s="53" t="s">
        <v>58</v>
      </c>
      <c r="H11" s="251">
        <f>C11*E11</f>
        <v>1875.5</v>
      </c>
      <c r="I11" s="252"/>
      <c r="J11" s="252"/>
      <c r="K11" s="81" t="s">
        <v>57</v>
      </c>
      <c r="L11" s="54"/>
      <c r="M11" s="54"/>
      <c r="N11" s="54"/>
    </row>
    <row r="12" spans="1:16" ht="26.25" customHeight="1" x14ac:dyDescent="0.15">
      <c r="C12" s="55"/>
      <c r="D12" s="56"/>
      <c r="E12" s="55"/>
      <c r="F12" s="56"/>
      <c r="G12" s="57"/>
      <c r="H12" s="58"/>
      <c r="I12" s="58"/>
      <c r="J12" s="59"/>
      <c r="K12" s="54"/>
      <c r="L12" s="54"/>
      <c r="M12" s="54"/>
      <c r="N12" s="54"/>
    </row>
    <row r="13" spans="1:16" ht="51.75" customHeight="1" x14ac:dyDescent="0.15">
      <c r="B13" s="60" t="s">
        <v>59</v>
      </c>
      <c r="C13" s="61"/>
      <c r="D13" s="62"/>
      <c r="E13" s="61"/>
      <c r="F13" s="62"/>
      <c r="G13" s="61"/>
      <c r="H13" s="61"/>
      <c r="I13" s="62"/>
      <c r="J13" s="54"/>
      <c r="K13" s="54"/>
      <c r="L13" s="54"/>
      <c r="M13" s="54"/>
      <c r="N13" s="54"/>
    </row>
    <row r="14" spans="1:16" ht="24.75" customHeight="1" x14ac:dyDescent="0.15">
      <c r="B14" s="232" t="s">
        <v>102</v>
      </c>
      <c r="C14" s="253" t="s">
        <v>60</v>
      </c>
      <c r="D14" s="254"/>
      <c r="E14" s="255" t="s">
        <v>61</v>
      </c>
      <c r="F14" s="255"/>
      <c r="G14" s="255"/>
      <c r="H14" s="255"/>
      <c r="I14" s="255"/>
      <c r="J14" s="239" t="s">
        <v>62</v>
      </c>
      <c r="K14" s="240"/>
      <c r="L14" s="239" t="s">
        <v>85</v>
      </c>
      <c r="M14" s="240"/>
      <c r="N14" s="243" t="s">
        <v>63</v>
      </c>
      <c r="O14" s="244"/>
    </row>
    <row r="15" spans="1:16" ht="20.100000000000001" customHeight="1" x14ac:dyDescent="0.15">
      <c r="B15" s="233"/>
      <c r="C15" s="236"/>
      <c r="D15" s="237"/>
      <c r="E15" s="245" t="s">
        <v>64</v>
      </c>
      <c r="F15" s="245"/>
      <c r="G15" s="245" t="s">
        <v>65</v>
      </c>
      <c r="H15" s="245"/>
      <c r="I15" s="245"/>
      <c r="J15" s="241"/>
      <c r="K15" s="242"/>
      <c r="L15" s="241"/>
      <c r="M15" s="242"/>
      <c r="N15" s="243"/>
      <c r="O15" s="244"/>
      <c r="P15" s="31"/>
    </row>
    <row r="16" spans="1:16" ht="21" customHeight="1" x14ac:dyDescent="0.15">
      <c r="B16" s="63" t="s">
        <v>216</v>
      </c>
      <c r="C16" s="64">
        <f>H11</f>
        <v>1875.5</v>
      </c>
      <c r="D16" s="65" t="s">
        <v>217</v>
      </c>
      <c r="E16" s="66">
        <v>103</v>
      </c>
      <c r="F16" s="26" t="s">
        <v>217</v>
      </c>
      <c r="G16" s="224">
        <v>10</v>
      </c>
      <c r="H16" s="225"/>
      <c r="I16" s="26" t="s">
        <v>217</v>
      </c>
      <c r="J16" s="67">
        <f>IF(B16="",0,IF(NOT(AND(E16="",G16="")),ROUNDDOWN(((E16+G16)/(C16+G16))*100,1)))</f>
        <v>5.9</v>
      </c>
      <c r="K16" s="87" t="s">
        <v>218</v>
      </c>
      <c r="L16" s="68">
        <v>20</v>
      </c>
      <c r="M16" s="26" t="s">
        <v>217</v>
      </c>
      <c r="N16" s="226"/>
      <c r="O16" s="227"/>
      <c r="P16" s="31"/>
    </row>
    <row r="17" spans="2:16" ht="21" customHeight="1" x14ac:dyDescent="0.15">
      <c r="B17" s="63" t="s">
        <v>104</v>
      </c>
      <c r="C17" s="64">
        <f>H11</f>
        <v>1875.5</v>
      </c>
      <c r="D17" s="65" t="s">
        <v>57</v>
      </c>
      <c r="E17" s="66">
        <v>50</v>
      </c>
      <c r="F17" s="26" t="s">
        <v>15</v>
      </c>
      <c r="G17" s="224">
        <v>8</v>
      </c>
      <c r="H17" s="225"/>
      <c r="I17" s="26" t="s">
        <v>15</v>
      </c>
      <c r="J17" s="67">
        <f>IF(B17="",0,IF(NOT(AND(E17="",G17="")),ROUNDDOWN(((E17+G17)/(C17+G17))*100,1)))</f>
        <v>3</v>
      </c>
      <c r="K17" s="87" t="s">
        <v>66</v>
      </c>
      <c r="L17" s="68">
        <v>15</v>
      </c>
      <c r="M17" s="26" t="s">
        <v>15</v>
      </c>
      <c r="N17" s="226"/>
      <c r="O17" s="227"/>
    </row>
    <row r="18" spans="2:16" ht="21" customHeight="1" x14ac:dyDescent="0.15">
      <c r="B18" s="63"/>
      <c r="C18" s="64">
        <v>0</v>
      </c>
      <c r="D18" s="65" t="s">
        <v>57</v>
      </c>
      <c r="E18" s="66"/>
      <c r="F18" s="26" t="s">
        <v>15</v>
      </c>
      <c r="G18" s="224"/>
      <c r="H18" s="225"/>
      <c r="I18" s="26" t="s">
        <v>15</v>
      </c>
      <c r="J18" s="67">
        <f t="shared" ref="J17:J20" si="0">IF(B18="",0,IF(NOT(AND(E18="",G18="")),ROUNDDOWN(((E18+G18)/(C18+G18))*100,1)))</f>
        <v>0</v>
      </c>
      <c r="K18" s="87" t="s">
        <v>66</v>
      </c>
      <c r="L18" s="68"/>
      <c r="M18" s="26" t="s">
        <v>15</v>
      </c>
      <c r="N18" s="226"/>
      <c r="O18" s="227"/>
    </row>
    <row r="19" spans="2:16" ht="21" customHeight="1" x14ac:dyDescent="0.15">
      <c r="B19" s="63"/>
      <c r="C19" s="64">
        <v>0</v>
      </c>
      <c r="D19" s="65" t="s">
        <v>57</v>
      </c>
      <c r="E19" s="66"/>
      <c r="F19" s="26" t="s">
        <v>15</v>
      </c>
      <c r="G19" s="224"/>
      <c r="H19" s="225"/>
      <c r="I19" s="26" t="s">
        <v>15</v>
      </c>
      <c r="J19" s="67">
        <f t="shared" si="0"/>
        <v>0</v>
      </c>
      <c r="K19" s="87" t="s">
        <v>66</v>
      </c>
      <c r="L19" s="68"/>
      <c r="M19" s="26" t="s">
        <v>15</v>
      </c>
      <c r="N19" s="226"/>
      <c r="O19" s="227"/>
      <c r="P19" s="31"/>
    </row>
    <row r="20" spans="2:16" ht="21" customHeight="1" thickBot="1" x14ac:dyDescent="0.2">
      <c r="B20" s="63"/>
      <c r="C20" s="64">
        <v>0</v>
      </c>
      <c r="D20" s="65" t="s">
        <v>57</v>
      </c>
      <c r="E20" s="66"/>
      <c r="F20" s="26" t="s">
        <v>15</v>
      </c>
      <c r="G20" s="224"/>
      <c r="H20" s="225"/>
      <c r="I20" s="26" t="s">
        <v>15</v>
      </c>
      <c r="J20" s="67">
        <f t="shared" si="0"/>
        <v>0</v>
      </c>
      <c r="K20" s="87" t="s">
        <v>66</v>
      </c>
      <c r="L20" s="68"/>
      <c r="M20" s="26" t="s">
        <v>15</v>
      </c>
      <c r="N20" s="226"/>
      <c r="O20" s="227"/>
    </row>
    <row r="21" spans="2:16" ht="21" customHeight="1" thickTop="1" x14ac:dyDescent="0.15">
      <c r="B21" s="69" t="s">
        <v>67</v>
      </c>
      <c r="C21" s="85">
        <v>3720</v>
      </c>
      <c r="D21" s="70" t="s">
        <v>57</v>
      </c>
      <c r="E21" s="85">
        <v>153</v>
      </c>
      <c r="F21" s="71" t="s">
        <v>15</v>
      </c>
      <c r="G21" s="228">
        <v>18</v>
      </c>
      <c r="H21" s="229"/>
      <c r="I21" s="71" t="s">
        <v>15</v>
      </c>
      <c r="J21" s="72">
        <f>IFERROR(IF(B21="",0,IF(NOT(AND(E21="",G21="")),ROUNDDOWN(((E21+G21)/(C21+G21))*100,1))),0)</f>
        <v>4.5</v>
      </c>
      <c r="K21" s="86" t="s">
        <v>66</v>
      </c>
      <c r="L21" s="85">
        <v>35</v>
      </c>
      <c r="M21" s="71" t="s">
        <v>15</v>
      </c>
      <c r="N21" s="230"/>
      <c r="O21" s="231"/>
    </row>
    <row r="22" spans="2:16" ht="24" customHeight="1" x14ac:dyDescent="0.15">
      <c r="B22" s="73"/>
      <c r="C22" s="74"/>
      <c r="D22" s="74"/>
      <c r="E22" s="74"/>
      <c r="F22" s="74"/>
      <c r="G22" s="74"/>
      <c r="H22" s="74"/>
      <c r="I22" s="74"/>
      <c r="J22" s="74"/>
      <c r="K22" s="74"/>
      <c r="L22" s="74"/>
      <c r="M22" s="74"/>
      <c r="N22" s="74"/>
    </row>
    <row r="23" spans="2:16" ht="24" customHeight="1" x14ac:dyDescent="0.15">
      <c r="B23" s="60" t="s">
        <v>68</v>
      </c>
      <c r="C23" s="74"/>
      <c r="D23" s="74"/>
      <c r="E23" s="74"/>
      <c r="F23" s="74"/>
      <c r="G23" s="74"/>
      <c r="H23" s="74"/>
      <c r="I23" s="74"/>
      <c r="J23" s="74"/>
      <c r="K23" s="74"/>
      <c r="L23" s="74"/>
      <c r="M23" s="74"/>
      <c r="N23" s="74"/>
    </row>
    <row r="24" spans="2:16" ht="24.75" customHeight="1" x14ac:dyDescent="0.15">
      <c r="B24" s="232" t="s">
        <v>102</v>
      </c>
      <c r="C24" s="234" t="s">
        <v>60</v>
      </c>
      <c r="D24" s="235"/>
      <c r="E24" s="238" t="s">
        <v>61</v>
      </c>
      <c r="F24" s="238"/>
      <c r="G24" s="238"/>
      <c r="H24" s="238"/>
      <c r="I24" s="238"/>
      <c r="J24" s="239" t="s">
        <v>62</v>
      </c>
      <c r="K24" s="240"/>
      <c r="L24" s="239" t="s">
        <v>85</v>
      </c>
      <c r="M24" s="240"/>
      <c r="N24" s="243" t="s">
        <v>63</v>
      </c>
      <c r="O24" s="244"/>
    </row>
    <row r="25" spans="2:16" ht="20.100000000000001" customHeight="1" x14ac:dyDescent="0.15">
      <c r="B25" s="233"/>
      <c r="C25" s="236"/>
      <c r="D25" s="237"/>
      <c r="E25" s="245" t="s">
        <v>64</v>
      </c>
      <c r="F25" s="245"/>
      <c r="G25" s="245" t="s">
        <v>65</v>
      </c>
      <c r="H25" s="245"/>
      <c r="I25" s="245"/>
      <c r="J25" s="241"/>
      <c r="K25" s="242"/>
      <c r="L25" s="241"/>
      <c r="M25" s="242"/>
      <c r="N25" s="243"/>
      <c r="O25" s="244"/>
      <c r="P25" s="31"/>
    </row>
    <row r="26" spans="2:16" ht="21" customHeight="1" x14ac:dyDescent="0.15">
      <c r="B26" s="63" t="s">
        <v>105</v>
      </c>
      <c r="C26" s="75">
        <v>472.5</v>
      </c>
      <c r="D26" s="65" t="s">
        <v>57</v>
      </c>
      <c r="E26" s="76">
        <v>472.5</v>
      </c>
      <c r="F26" s="26" t="s">
        <v>15</v>
      </c>
      <c r="G26" s="224"/>
      <c r="H26" s="225"/>
      <c r="I26" s="26" t="s">
        <v>15</v>
      </c>
      <c r="J26" s="77">
        <f>IF(B26="",0,IF(NOT(AND(E26="",G26="")),ROUNDDOWN(((E26+G26)/(C26+G26))*100,1)))</f>
        <v>100</v>
      </c>
      <c r="K26" s="87" t="s">
        <v>66</v>
      </c>
      <c r="L26" s="68">
        <v>50</v>
      </c>
      <c r="M26" s="26" t="s">
        <v>15</v>
      </c>
      <c r="N26" s="226"/>
      <c r="O26" s="227"/>
      <c r="P26" s="31"/>
    </row>
    <row r="27" spans="2:16" ht="21" customHeight="1" x14ac:dyDescent="0.15">
      <c r="B27" s="63"/>
      <c r="C27" s="75"/>
      <c r="D27" s="65" t="s">
        <v>57</v>
      </c>
      <c r="E27" s="76"/>
      <c r="F27" s="26" t="s">
        <v>15</v>
      </c>
      <c r="G27" s="224"/>
      <c r="H27" s="225"/>
      <c r="I27" s="26" t="s">
        <v>15</v>
      </c>
      <c r="J27" s="78">
        <f>IF(B27="",0,IF(NOT(AND(E27="",G27="")),ROUNDDOWN(((E27+G27)/(C27+G27))*100,1)))</f>
        <v>0</v>
      </c>
      <c r="K27" s="87" t="s">
        <v>66</v>
      </c>
      <c r="L27" s="68"/>
      <c r="M27" s="26" t="s">
        <v>15</v>
      </c>
      <c r="N27" s="226"/>
      <c r="O27" s="227"/>
    </row>
    <row r="28" spans="2:16" ht="21" customHeight="1" x14ac:dyDescent="0.15">
      <c r="B28" s="63"/>
      <c r="C28" s="75"/>
      <c r="D28" s="65" t="s">
        <v>57</v>
      </c>
      <c r="E28" s="76"/>
      <c r="F28" s="26" t="s">
        <v>15</v>
      </c>
      <c r="G28" s="224"/>
      <c r="H28" s="225"/>
      <c r="I28" s="26" t="s">
        <v>15</v>
      </c>
      <c r="J28" s="78">
        <f>IF(B28="",0,IF(NOT(AND(E28="",G28="")),ROUNDDOWN(((E28+G28)/(C28+G28))*100,1)))</f>
        <v>0</v>
      </c>
      <c r="K28" s="87" t="s">
        <v>66</v>
      </c>
      <c r="L28" s="68"/>
      <c r="M28" s="26" t="s">
        <v>15</v>
      </c>
      <c r="N28" s="226"/>
      <c r="O28" s="227"/>
    </row>
    <row r="29" spans="2:16" ht="21" customHeight="1" x14ac:dyDescent="0.15">
      <c r="B29" s="63"/>
      <c r="C29" s="75"/>
      <c r="D29" s="65" t="s">
        <v>57</v>
      </c>
      <c r="E29" s="76"/>
      <c r="F29" s="26" t="s">
        <v>15</v>
      </c>
      <c r="G29" s="224"/>
      <c r="H29" s="225"/>
      <c r="I29" s="26" t="s">
        <v>15</v>
      </c>
      <c r="J29" s="78">
        <f>IF(B29="",0,IF(NOT(AND(E29="",G29="")),ROUNDDOWN(((E29+G29)/(C29+G29))*100,1)))</f>
        <v>0</v>
      </c>
      <c r="K29" s="87" t="s">
        <v>66</v>
      </c>
      <c r="L29" s="68"/>
      <c r="M29" s="26" t="s">
        <v>15</v>
      </c>
      <c r="N29" s="226"/>
      <c r="O29" s="227"/>
      <c r="P29" s="31"/>
    </row>
    <row r="30" spans="2:16" ht="21" customHeight="1" thickBot="1" x14ac:dyDescent="0.2">
      <c r="B30" s="63"/>
      <c r="C30" s="75"/>
      <c r="D30" s="65" t="s">
        <v>57</v>
      </c>
      <c r="E30" s="76"/>
      <c r="F30" s="26" t="s">
        <v>15</v>
      </c>
      <c r="G30" s="224"/>
      <c r="H30" s="225"/>
      <c r="I30" s="26" t="s">
        <v>15</v>
      </c>
      <c r="J30" s="78">
        <f>IF(B30="",0,IF(NOT(AND(E30="",G30="")),ROUNDDOWN(((E30+G30)/(C30+G30))*100,1)))</f>
        <v>0</v>
      </c>
      <c r="K30" s="87" t="s">
        <v>66</v>
      </c>
      <c r="L30" s="68"/>
      <c r="M30" s="26" t="s">
        <v>15</v>
      </c>
      <c r="N30" s="226"/>
      <c r="O30" s="227"/>
    </row>
    <row r="31" spans="2:16" ht="21" customHeight="1" thickTop="1" x14ac:dyDescent="0.15">
      <c r="B31" s="69" t="s">
        <v>67</v>
      </c>
      <c r="C31" s="79">
        <v>472.5</v>
      </c>
      <c r="D31" s="70" t="s">
        <v>57</v>
      </c>
      <c r="E31" s="79">
        <v>472.5</v>
      </c>
      <c r="F31" s="71" t="s">
        <v>15</v>
      </c>
      <c r="G31" s="228">
        <v>0</v>
      </c>
      <c r="H31" s="229"/>
      <c r="I31" s="71" t="s">
        <v>15</v>
      </c>
      <c r="J31" s="80">
        <f>IFERROR(IF(B31="",0,IF(NOT(AND(E31="",G31="")),ROUNDDOWN(((E31+G31)/(C31+G31))*100,1))),0)</f>
        <v>100</v>
      </c>
      <c r="K31" s="86" t="s">
        <v>66</v>
      </c>
      <c r="L31" s="85">
        <v>50</v>
      </c>
      <c r="M31" s="71" t="s">
        <v>15</v>
      </c>
      <c r="N31" s="230"/>
      <c r="O31" s="231"/>
    </row>
    <row r="32" spans="2:16" ht="24" customHeight="1" x14ac:dyDescent="0.15"/>
  </sheetData>
  <sheetProtection algorithmName="SHA-512" hashValue="QQv66ne/9P5b865UugaTx6lyGGDpicUIDlB/U0FJwQ4ie6gApzLCPDFoVJnC4ATg9id2DBdxXNmLCv+wVDMPxw==" saltValue="8YS3ImnCH0PrcGGI19hAlg==" spinCount="100000" sheet="1" objects="1" scenarios="1"/>
  <mergeCells count="49">
    <mergeCell ref="B2:C2"/>
    <mergeCell ref="C3:D3"/>
    <mergeCell ref="C5:D5"/>
    <mergeCell ref="C6:D6"/>
    <mergeCell ref="C10:D10"/>
    <mergeCell ref="H10:K10"/>
    <mergeCell ref="E11:F11"/>
    <mergeCell ref="H11:J11"/>
    <mergeCell ref="B14:B15"/>
    <mergeCell ref="C14:D15"/>
    <mergeCell ref="E14:I14"/>
    <mergeCell ref="J14:K15"/>
    <mergeCell ref="E10:G10"/>
    <mergeCell ref="L14:M15"/>
    <mergeCell ref="N14:O15"/>
    <mergeCell ref="E15:F15"/>
    <mergeCell ref="G15:I15"/>
    <mergeCell ref="G16:H16"/>
    <mergeCell ref="N16:O16"/>
    <mergeCell ref="G17:H17"/>
    <mergeCell ref="N17:O17"/>
    <mergeCell ref="G18:H18"/>
    <mergeCell ref="N18:O18"/>
    <mergeCell ref="G19:H19"/>
    <mergeCell ref="N19:O19"/>
    <mergeCell ref="G20:H20"/>
    <mergeCell ref="N20:O20"/>
    <mergeCell ref="G21:H21"/>
    <mergeCell ref="N21:O21"/>
    <mergeCell ref="B24:B25"/>
    <mergeCell ref="C24:D25"/>
    <mergeCell ref="E24:I24"/>
    <mergeCell ref="J24:K25"/>
    <mergeCell ref="L24:M25"/>
    <mergeCell ref="N24:O25"/>
    <mergeCell ref="E25:F25"/>
    <mergeCell ref="G25:I25"/>
    <mergeCell ref="G26:H26"/>
    <mergeCell ref="N26:O26"/>
    <mergeCell ref="G27:H27"/>
    <mergeCell ref="N27:O27"/>
    <mergeCell ref="G31:H31"/>
    <mergeCell ref="N31:O31"/>
    <mergeCell ref="G28:H28"/>
    <mergeCell ref="N28:O28"/>
    <mergeCell ref="G29:H29"/>
    <mergeCell ref="N29:O29"/>
    <mergeCell ref="G30:H30"/>
    <mergeCell ref="N30:O30"/>
  </mergeCells>
  <phoneticPr fontId="3"/>
  <pageMargins left="0.78740157480314965" right="0.59055118110236227" top="0.39370078740157483" bottom="0.39370078740157483" header="0.59055118110236227" footer="0.19685039370078741"/>
  <pageSetup paperSize="9" scale="71" orientation="portrait" cellComments="asDisplayed" r:id="rId1"/>
  <headerFooter alignWithMargins="0"/>
  <colBreaks count="1" manualBreakCount="1">
    <brk id="16"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F026-04BB-486A-BF3A-03E9B341E4FE}">
  <sheetPr>
    <tabColor rgb="FFFFFF00"/>
    <pageSetUpPr fitToPage="1"/>
  </sheetPr>
  <dimension ref="A1:AB87"/>
  <sheetViews>
    <sheetView zoomScaleNormal="100" zoomScaleSheetLayoutView="100" workbookViewId="0"/>
  </sheetViews>
  <sheetFormatPr defaultColWidth="9" defaultRowHeight="11.25" x14ac:dyDescent="0.15"/>
  <cols>
    <col min="1" max="1" width="2.125" style="88" customWidth="1"/>
    <col min="2" max="2" width="4.625" style="88" customWidth="1"/>
    <col min="3" max="3" width="2.5" style="88" customWidth="1"/>
    <col min="4" max="4" width="3.875" style="88" customWidth="1"/>
    <col min="5" max="10" width="3.375" style="88" customWidth="1"/>
    <col min="11" max="11" width="2.125" style="88" customWidth="1"/>
    <col min="12" max="27" width="3.375" style="88" customWidth="1"/>
    <col min="28" max="29" width="2.125" style="88" customWidth="1"/>
    <col min="30" max="16384" width="9" style="88"/>
  </cols>
  <sheetData>
    <row r="1" spans="1:28" ht="20.25" customHeight="1" x14ac:dyDescent="0.15">
      <c r="A1" s="114"/>
      <c r="B1" s="114"/>
      <c r="C1" s="114"/>
      <c r="D1" s="114"/>
      <c r="E1" s="114"/>
    </row>
    <row r="2" spans="1:28" ht="27" customHeight="1" x14ac:dyDescent="0.15">
      <c r="B2" s="301" t="s">
        <v>161</v>
      </c>
      <c r="C2" s="301"/>
      <c r="D2" s="301"/>
      <c r="E2" s="301"/>
      <c r="F2" s="301"/>
      <c r="G2" s="301"/>
      <c r="H2" s="301"/>
      <c r="I2" s="301"/>
      <c r="J2" s="301"/>
      <c r="K2" s="301"/>
      <c r="L2" s="301"/>
      <c r="M2" s="301"/>
      <c r="N2" s="301"/>
      <c r="O2" s="301"/>
      <c r="P2" s="301"/>
      <c r="Q2" s="301"/>
      <c r="R2" s="301"/>
      <c r="S2" s="301"/>
      <c r="T2" s="301"/>
      <c r="U2" s="301"/>
      <c r="V2" s="301"/>
      <c r="W2" s="301"/>
      <c r="X2" s="301"/>
      <c r="Y2" s="301"/>
      <c r="Z2" s="301"/>
    </row>
    <row r="3" spans="1:28" ht="15" customHeight="1" x14ac:dyDescent="0.15">
      <c r="B3" s="302" t="s">
        <v>1</v>
      </c>
      <c r="C3" s="302"/>
      <c r="D3" s="302"/>
      <c r="E3" s="302"/>
      <c r="F3" s="303" t="s">
        <v>160</v>
      </c>
      <c r="G3" s="304"/>
      <c r="H3" s="304"/>
      <c r="I3" s="305"/>
      <c r="J3" s="112"/>
      <c r="K3" s="112"/>
      <c r="L3" s="112"/>
      <c r="M3" s="112"/>
      <c r="N3" s="112"/>
      <c r="O3" s="112"/>
      <c r="P3" s="112"/>
      <c r="Q3" s="112"/>
      <c r="R3" s="112"/>
      <c r="S3" s="112"/>
      <c r="T3" s="112"/>
      <c r="U3" s="112"/>
      <c r="V3" s="112"/>
      <c r="W3" s="112"/>
      <c r="X3" s="112"/>
      <c r="Y3" s="112"/>
      <c r="Z3" s="112"/>
    </row>
    <row r="4" spans="1:28" ht="15" customHeight="1" x14ac:dyDescent="0.15">
      <c r="B4" s="302" t="s">
        <v>159</v>
      </c>
      <c r="C4" s="302"/>
      <c r="D4" s="302"/>
      <c r="E4" s="302"/>
      <c r="F4" s="303" t="s">
        <v>158</v>
      </c>
      <c r="G4" s="304"/>
      <c r="H4" s="304"/>
      <c r="I4" s="305"/>
      <c r="J4" s="112"/>
      <c r="K4" s="112"/>
      <c r="L4" s="112"/>
      <c r="M4" s="112"/>
      <c r="N4" s="112"/>
      <c r="O4" s="112"/>
      <c r="P4" s="112"/>
      <c r="Q4" s="112"/>
      <c r="R4" s="112"/>
      <c r="S4" s="112"/>
      <c r="T4" s="112"/>
      <c r="U4" s="112"/>
      <c r="V4" s="112"/>
      <c r="W4" s="112"/>
      <c r="X4" s="112"/>
      <c r="Y4" s="112"/>
      <c r="Z4" s="112"/>
    </row>
    <row r="5" spans="1:28" ht="15" customHeight="1" x14ac:dyDescent="0.15">
      <c r="B5" s="306" t="s">
        <v>3</v>
      </c>
      <c r="C5" s="307"/>
      <c r="D5" s="307"/>
      <c r="E5" s="308"/>
      <c r="F5" s="312" t="s">
        <v>103</v>
      </c>
      <c r="G5" s="313"/>
      <c r="H5" s="313"/>
      <c r="I5" s="314"/>
      <c r="J5" s="112"/>
      <c r="K5" s="112"/>
      <c r="L5" s="112"/>
      <c r="M5" s="112"/>
      <c r="N5" s="112"/>
      <c r="O5" s="112"/>
      <c r="P5" s="112"/>
      <c r="Q5" s="112"/>
      <c r="R5" s="112"/>
      <c r="S5" s="112"/>
      <c r="T5" s="112"/>
      <c r="U5" s="112"/>
      <c r="V5" s="112"/>
      <c r="W5" s="112"/>
      <c r="X5" s="112"/>
      <c r="Y5" s="112"/>
      <c r="Z5" s="112"/>
    </row>
    <row r="6" spans="1:28" ht="15" customHeight="1" x14ac:dyDescent="0.15">
      <c r="B6" s="309"/>
      <c r="C6" s="310"/>
      <c r="D6" s="310"/>
      <c r="E6" s="311"/>
      <c r="F6" s="315"/>
      <c r="G6" s="316"/>
      <c r="H6" s="316"/>
      <c r="I6" s="317"/>
      <c r="J6" s="112"/>
      <c r="K6" s="112"/>
      <c r="L6" s="112"/>
      <c r="M6" s="112"/>
      <c r="N6" s="112"/>
      <c r="O6" s="112"/>
      <c r="P6" s="112"/>
      <c r="Q6" s="112"/>
      <c r="R6" s="112"/>
      <c r="S6" s="112"/>
      <c r="T6" s="112"/>
      <c r="U6" s="112"/>
      <c r="V6" s="112"/>
      <c r="W6" s="112"/>
      <c r="X6" s="112"/>
      <c r="Y6" s="112"/>
      <c r="Z6" s="112"/>
    </row>
    <row r="7" spans="1:28" ht="104.25" customHeight="1" x14ac:dyDescent="0.15">
      <c r="B7" s="113"/>
      <c r="C7" s="109"/>
      <c r="D7" s="109"/>
      <c r="E7" s="109"/>
      <c r="F7" s="108"/>
      <c r="G7" s="108"/>
      <c r="H7" s="108"/>
      <c r="I7" s="108"/>
      <c r="J7" s="112"/>
      <c r="K7" s="112"/>
      <c r="L7" s="112"/>
      <c r="M7" s="112"/>
      <c r="N7" s="112"/>
      <c r="O7" s="112"/>
      <c r="P7" s="112"/>
      <c r="Q7" s="112"/>
      <c r="R7" s="112"/>
      <c r="S7" s="112"/>
      <c r="T7" s="112"/>
      <c r="U7" s="112"/>
      <c r="V7" s="112"/>
      <c r="W7" s="112"/>
      <c r="X7" s="112"/>
      <c r="Y7" s="112"/>
      <c r="Z7" s="112"/>
    </row>
    <row r="8" spans="1:28" x14ac:dyDescent="0.15">
      <c r="B8" s="88" t="s">
        <v>157</v>
      </c>
      <c r="L8" s="88" t="s">
        <v>156</v>
      </c>
    </row>
    <row r="9" spans="1:28" ht="24.75" customHeight="1" x14ac:dyDescent="0.15">
      <c r="B9" s="300"/>
      <c r="C9" s="300"/>
      <c r="D9" s="320"/>
      <c r="E9" s="321" t="s">
        <v>155</v>
      </c>
      <c r="F9" s="318"/>
      <c r="G9" s="319" t="s">
        <v>154</v>
      </c>
      <c r="H9" s="318"/>
      <c r="I9" s="319" t="s">
        <v>153</v>
      </c>
      <c r="J9" s="318"/>
      <c r="L9" s="319" t="s">
        <v>152</v>
      </c>
      <c r="M9" s="318"/>
      <c r="N9" s="322" t="s">
        <v>151</v>
      </c>
      <c r="O9" s="323"/>
      <c r="P9" s="318" t="s">
        <v>150</v>
      </c>
      <c r="Q9" s="318"/>
      <c r="R9" s="318" t="s">
        <v>149</v>
      </c>
      <c r="S9" s="318"/>
      <c r="T9" s="318" t="s">
        <v>148</v>
      </c>
      <c r="U9" s="318"/>
      <c r="V9" s="318" t="s">
        <v>147</v>
      </c>
      <c r="W9" s="318"/>
      <c r="X9" s="319" t="s">
        <v>146</v>
      </c>
      <c r="Y9" s="319"/>
      <c r="Z9" s="318" t="s">
        <v>145</v>
      </c>
      <c r="AA9" s="318"/>
      <c r="AB9" s="318"/>
    </row>
    <row r="10" spans="1:28" ht="12" customHeight="1" x14ac:dyDescent="0.15">
      <c r="B10" s="285" t="s">
        <v>212</v>
      </c>
      <c r="C10" s="285"/>
      <c r="D10" s="111" t="s">
        <v>144</v>
      </c>
      <c r="E10" s="286">
        <v>30</v>
      </c>
      <c r="F10" s="287"/>
      <c r="G10" s="288">
        <v>9</v>
      </c>
      <c r="H10" s="289"/>
      <c r="I10" s="290">
        <f t="shared" ref="I10:I21" si="0">IF(G10="",E10,E10-G10)</f>
        <v>21</v>
      </c>
      <c r="J10" s="290"/>
      <c r="L10" s="293">
        <v>300000</v>
      </c>
      <c r="M10" s="293"/>
      <c r="N10" s="293">
        <v>0</v>
      </c>
      <c r="O10" s="293"/>
      <c r="P10" s="293">
        <v>19500</v>
      </c>
      <c r="Q10" s="293"/>
      <c r="R10" s="293">
        <v>0</v>
      </c>
      <c r="S10" s="293"/>
      <c r="T10" s="293">
        <v>12345</v>
      </c>
      <c r="U10" s="293"/>
      <c r="V10" s="293">
        <v>25000</v>
      </c>
      <c r="W10" s="293"/>
      <c r="X10" s="293">
        <v>51362</v>
      </c>
      <c r="Y10" s="293"/>
      <c r="Z10" s="294">
        <f t="shared" ref="Z10:Z21" si="1">SUM(L10:Y10)</f>
        <v>408207</v>
      </c>
      <c r="AA10" s="294"/>
      <c r="AB10" s="294"/>
    </row>
    <row r="11" spans="1:28" ht="12" customHeight="1" x14ac:dyDescent="0.15">
      <c r="B11" s="284"/>
      <c r="C11" s="284"/>
      <c r="D11" s="111" t="s">
        <v>143</v>
      </c>
      <c r="E11" s="286">
        <v>31</v>
      </c>
      <c r="F11" s="287"/>
      <c r="G11" s="288">
        <v>11</v>
      </c>
      <c r="H11" s="289"/>
      <c r="I11" s="290">
        <f t="shared" si="0"/>
        <v>20</v>
      </c>
      <c r="J11" s="290"/>
      <c r="L11" s="291">
        <v>300000</v>
      </c>
      <c r="M11" s="292"/>
      <c r="N11" s="293">
        <v>0</v>
      </c>
      <c r="O11" s="293"/>
      <c r="P11" s="291">
        <v>19500</v>
      </c>
      <c r="Q11" s="292"/>
      <c r="R11" s="293">
        <v>0</v>
      </c>
      <c r="S11" s="293"/>
      <c r="T11" s="291">
        <v>12345</v>
      </c>
      <c r="U11" s="292"/>
      <c r="V11" s="291">
        <v>25000</v>
      </c>
      <c r="W11" s="292"/>
      <c r="X11" s="293">
        <v>51362</v>
      </c>
      <c r="Y11" s="293"/>
      <c r="Z11" s="294">
        <f t="shared" si="1"/>
        <v>408207</v>
      </c>
      <c r="AA11" s="294"/>
      <c r="AB11" s="294"/>
    </row>
    <row r="12" spans="1:28" ht="12" customHeight="1" x14ac:dyDescent="0.15">
      <c r="B12" s="300"/>
      <c r="C12" s="300"/>
      <c r="D12" s="111" t="s">
        <v>142</v>
      </c>
      <c r="E12" s="286">
        <v>30</v>
      </c>
      <c r="F12" s="287"/>
      <c r="G12" s="288">
        <v>9</v>
      </c>
      <c r="H12" s="289"/>
      <c r="I12" s="290">
        <f t="shared" si="0"/>
        <v>21</v>
      </c>
      <c r="J12" s="290"/>
      <c r="L12" s="291">
        <v>300000</v>
      </c>
      <c r="M12" s="292"/>
      <c r="N12" s="293">
        <v>600000</v>
      </c>
      <c r="O12" s="293"/>
      <c r="P12" s="291">
        <v>19500</v>
      </c>
      <c r="Q12" s="292"/>
      <c r="R12" s="293">
        <v>0</v>
      </c>
      <c r="S12" s="293"/>
      <c r="T12" s="291">
        <v>12345</v>
      </c>
      <c r="U12" s="292"/>
      <c r="V12" s="291">
        <v>25000</v>
      </c>
      <c r="W12" s="292"/>
      <c r="X12" s="293">
        <v>103196</v>
      </c>
      <c r="Y12" s="293"/>
      <c r="Z12" s="294">
        <f t="shared" si="1"/>
        <v>1060041</v>
      </c>
      <c r="AA12" s="294"/>
      <c r="AB12" s="294"/>
    </row>
    <row r="13" spans="1:28" ht="12" customHeight="1" x14ac:dyDescent="0.15">
      <c r="B13" s="300"/>
      <c r="C13" s="300"/>
      <c r="D13" s="111" t="s">
        <v>141</v>
      </c>
      <c r="E13" s="286">
        <v>31</v>
      </c>
      <c r="F13" s="287"/>
      <c r="G13" s="288">
        <v>9</v>
      </c>
      <c r="H13" s="289"/>
      <c r="I13" s="290">
        <f t="shared" si="0"/>
        <v>22</v>
      </c>
      <c r="J13" s="290"/>
      <c r="L13" s="291">
        <v>300000</v>
      </c>
      <c r="M13" s="292"/>
      <c r="N13" s="293">
        <v>0</v>
      </c>
      <c r="O13" s="293"/>
      <c r="P13" s="291">
        <v>19500</v>
      </c>
      <c r="Q13" s="292"/>
      <c r="R13" s="293">
        <v>0</v>
      </c>
      <c r="S13" s="293"/>
      <c r="T13" s="291">
        <v>12345</v>
      </c>
      <c r="U13" s="292"/>
      <c r="V13" s="291">
        <v>25000</v>
      </c>
      <c r="W13" s="292"/>
      <c r="X13" s="293">
        <v>51362</v>
      </c>
      <c r="Y13" s="293"/>
      <c r="Z13" s="294">
        <f t="shared" si="1"/>
        <v>408207</v>
      </c>
      <c r="AA13" s="294"/>
      <c r="AB13" s="294"/>
    </row>
    <row r="14" spans="1:28" ht="12" customHeight="1" x14ac:dyDescent="0.15">
      <c r="B14" s="300"/>
      <c r="C14" s="300"/>
      <c r="D14" s="111" t="s">
        <v>140</v>
      </c>
      <c r="E14" s="286">
        <v>31</v>
      </c>
      <c r="F14" s="287"/>
      <c r="G14" s="288">
        <v>11</v>
      </c>
      <c r="H14" s="289"/>
      <c r="I14" s="290">
        <f t="shared" si="0"/>
        <v>20</v>
      </c>
      <c r="J14" s="290"/>
      <c r="L14" s="291">
        <v>300000</v>
      </c>
      <c r="M14" s="292"/>
      <c r="N14" s="293">
        <v>0</v>
      </c>
      <c r="O14" s="293"/>
      <c r="P14" s="291">
        <v>19500</v>
      </c>
      <c r="Q14" s="292"/>
      <c r="R14" s="293">
        <v>0</v>
      </c>
      <c r="S14" s="293"/>
      <c r="T14" s="291">
        <v>12345</v>
      </c>
      <c r="U14" s="292"/>
      <c r="V14" s="291">
        <v>25000</v>
      </c>
      <c r="W14" s="292"/>
      <c r="X14" s="293">
        <v>51362</v>
      </c>
      <c r="Y14" s="293"/>
      <c r="Z14" s="294">
        <f t="shared" si="1"/>
        <v>408207</v>
      </c>
      <c r="AA14" s="294"/>
      <c r="AB14" s="294"/>
    </row>
    <row r="15" spans="1:28" ht="12" customHeight="1" x14ac:dyDescent="0.15">
      <c r="B15" s="300"/>
      <c r="C15" s="300"/>
      <c r="D15" s="111" t="s">
        <v>139</v>
      </c>
      <c r="E15" s="286">
        <v>30</v>
      </c>
      <c r="F15" s="287"/>
      <c r="G15" s="288">
        <v>10</v>
      </c>
      <c r="H15" s="289"/>
      <c r="I15" s="290">
        <f t="shared" si="0"/>
        <v>20</v>
      </c>
      <c r="J15" s="290"/>
      <c r="L15" s="291">
        <v>300000</v>
      </c>
      <c r="M15" s="292"/>
      <c r="N15" s="293">
        <v>0</v>
      </c>
      <c r="O15" s="293"/>
      <c r="P15" s="291">
        <v>19500</v>
      </c>
      <c r="Q15" s="292"/>
      <c r="R15" s="293">
        <v>0</v>
      </c>
      <c r="S15" s="293"/>
      <c r="T15" s="291">
        <v>12345</v>
      </c>
      <c r="U15" s="292"/>
      <c r="V15" s="291">
        <v>25000</v>
      </c>
      <c r="W15" s="292"/>
      <c r="X15" s="293">
        <v>51362</v>
      </c>
      <c r="Y15" s="293"/>
      <c r="Z15" s="294">
        <f t="shared" si="1"/>
        <v>408207</v>
      </c>
      <c r="AA15" s="294"/>
      <c r="AB15" s="294"/>
    </row>
    <row r="16" spans="1:28" ht="12" customHeight="1" x14ac:dyDescent="0.15">
      <c r="B16" s="300"/>
      <c r="C16" s="300"/>
      <c r="D16" s="111" t="s">
        <v>138</v>
      </c>
      <c r="E16" s="286">
        <v>31</v>
      </c>
      <c r="F16" s="287"/>
      <c r="G16" s="288">
        <v>9</v>
      </c>
      <c r="H16" s="289"/>
      <c r="I16" s="290">
        <f t="shared" si="0"/>
        <v>22</v>
      </c>
      <c r="J16" s="290"/>
      <c r="L16" s="293">
        <v>310000</v>
      </c>
      <c r="M16" s="293"/>
      <c r="N16" s="293">
        <v>0</v>
      </c>
      <c r="O16" s="293"/>
      <c r="P16" s="291">
        <v>19500</v>
      </c>
      <c r="Q16" s="292"/>
      <c r="R16" s="293">
        <v>0</v>
      </c>
      <c r="S16" s="293"/>
      <c r="T16" s="291">
        <v>12345</v>
      </c>
      <c r="U16" s="292"/>
      <c r="V16" s="291">
        <v>25000</v>
      </c>
      <c r="W16" s="292"/>
      <c r="X16" s="293">
        <v>51362</v>
      </c>
      <c r="Y16" s="293"/>
      <c r="Z16" s="294">
        <f t="shared" si="1"/>
        <v>418207</v>
      </c>
      <c r="AA16" s="294"/>
      <c r="AB16" s="294"/>
    </row>
    <row r="17" spans="2:28" ht="12" customHeight="1" x14ac:dyDescent="0.15">
      <c r="B17" s="300"/>
      <c r="C17" s="300"/>
      <c r="D17" s="111" t="s">
        <v>137</v>
      </c>
      <c r="E17" s="286">
        <v>30</v>
      </c>
      <c r="F17" s="287"/>
      <c r="G17" s="288">
        <v>12</v>
      </c>
      <c r="H17" s="289"/>
      <c r="I17" s="290">
        <f t="shared" si="0"/>
        <v>18</v>
      </c>
      <c r="J17" s="290"/>
      <c r="L17" s="291">
        <v>310000</v>
      </c>
      <c r="M17" s="292"/>
      <c r="N17" s="293">
        <v>0</v>
      </c>
      <c r="O17" s="293"/>
      <c r="P17" s="291">
        <v>19500</v>
      </c>
      <c r="Q17" s="292"/>
      <c r="R17" s="293">
        <v>10000</v>
      </c>
      <c r="S17" s="293"/>
      <c r="T17" s="291">
        <v>12345</v>
      </c>
      <c r="U17" s="292"/>
      <c r="V17" s="291">
        <v>25000</v>
      </c>
      <c r="W17" s="292"/>
      <c r="X17" s="293">
        <v>51362</v>
      </c>
      <c r="Y17" s="293"/>
      <c r="Z17" s="294">
        <f t="shared" si="1"/>
        <v>428207</v>
      </c>
      <c r="AA17" s="294"/>
      <c r="AB17" s="294"/>
    </row>
    <row r="18" spans="2:28" ht="12" customHeight="1" x14ac:dyDescent="0.15">
      <c r="B18" s="300"/>
      <c r="C18" s="300"/>
      <c r="D18" s="111" t="s">
        <v>136</v>
      </c>
      <c r="E18" s="286">
        <v>31</v>
      </c>
      <c r="F18" s="287"/>
      <c r="G18" s="288">
        <v>11</v>
      </c>
      <c r="H18" s="289"/>
      <c r="I18" s="290">
        <f t="shared" si="0"/>
        <v>20</v>
      </c>
      <c r="J18" s="290"/>
      <c r="L18" s="291">
        <v>310000</v>
      </c>
      <c r="M18" s="292"/>
      <c r="N18" s="293">
        <v>677500</v>
      </c>
      <c r="O18" s="293"/>
      <c r="P18" s="291">
        <v>19500</v>
      </c>
      <c r="Q18" s="292"/>
      <c r="R18" s="291">
        <v>10000</v>
      </c>
      <c r="S18" s="292"/>
      <c r="T18" s="291">
        <v>12345</v>
      </c>
      <c r="U18" s="292"/>
      <c r="V18" s="291">
        <v>25000</v>
      </c>
      <c r="W18" s="292"/>
      <c r="X18" s="293">
        <v>109891</v>
      </c>
      <c r="Y18" s="293"/>
      <c r="Z18" s="294">
        <f t="shared" si="1"/>
        <v>1164236</v>
      </c>
      <c r="AA18" s="294"/>
      <c r="AB18" s="294"/>
    </row>
    <row r="19" spans="2:28" ht="12" customHeight="1" x14ac:dyDescent="0.15">
      <c r="B19" s="285" t="s">
        <v>215</v>
      </c>
      <c r="C19" s="285"/>
      <c r="D19" s="111" t="s">
        <v>135</v>
      </c>
      <c r="E19" s="286">
        <v>31</v>
      </c>
      <c r="F19" s="287"/>
      <c r="G19" s="288">
        <v>12</v>
      </c>
      <c r="H19" s="289"/>
      <c r="I19" s="290">
        <f t="shared" si="0"/>
        <v>19</v>
      </c>
      <c r="J19" s="290"/>
      <c r="L19" s="291">
        <v>310000</v>
      </c>
      <c r="M19" s="292"/>
      <c r="N19" s="293">
        <v>0</v>
      </c>
      <c r="O19" s="293"/>
      <c r="P19" s="291">
        <v>19500</v>
      </c>
      <c r="Q19" s="292"/>
      <c r="R19" s="291">
        <v>10000</v>
      </c>
      <c r="S19" s="292"/>
      <c r="T19" s="291">
        <v>12345</v>
      </c>
      <c r="U19" s="292"/>
      <c r="V19" s="291">
        <v>25000</v>
      </c>
      <c r="W19" s="292"/>
      <c r="X19" s="293">
        <v>51362</v>
      </c>
      <c r="Y19" s="293"/>
      <c r="Z19" s="294">
        <f t="shared" si="1"/>
        <v>428207</v>
      </c>
      <c r="AA19" s="294"/>
      <c r="AB19" s="294"/>
    </row>
    <row r="20" spans="2:28" ht="12" customHeight="1" x14ac:dyDescent="0.15">
      <c r="B20" s="284"/>
      <c r="C20" s="284"/>
      <c r="D20" s="111" t="s">
        <v>134</v>
      </c>
      <c r="E20" s="286">
        <v>28</v>
      </c>
      <c r="F20" s="287"/>
      <c r="G20" s="288">
        <v>10</v>
      </c>
      <c r="H20" s="289"/>
      <c r="I20" s="290">
        <f t="shared" si="0"/>
        <v>18</v>
      </c>
      <c r="J20" s="290"/>
      <c r="L20" s="291">
        <v>310000</v>
      </c>
      <c r="M20" s="292"/>
      <c r="N20" s="293">
        <v>0</v>
      </c>
      <c r="O20" s="293"/>
      <c r="P20" s="291">
        <v>19500</v>
      </c>
      <c r="Q20" s="292"/>
      <c r="R20" s="291">
        <v>10000</v>
      </c>
      <c r="S20" s="292"/>
      <c r="T20" s="291">
        <v>12345</v>
      </c>
      <c r="U20" s="292"/>
      <c r="V20" s="291">
        <v>25000</v>
      </c>
      <c r="W20" s="292"/>
      <c r="X20" s="293">
        <v>51362</v>
      </c>
      <c r="Y20" s="293"/>
      <c r="Z20" s="294">
        <f t="shared" si="1"/>
        <v>428207</v>
      </c>
      <c r="AA20" s="294"/>
      <c r="AB20" s="294"/>
    </row>
    <row r="21" spans="2:28" ht="12" customHeight="1" thickBot="1" x14ac:dyDescent="0.2">
      <c r="B21" s="285"/>
      <c r="C21" s="285"/>
      <c r="D21" s="110" t="s">
        <v>133</v>
      </c>
      <c r="E21" s="295">
        <v>31</v>
      </c>
      <c r="F21" s="296"/>
      <c r="G21" s="297">
        <v>10</v>
      </c>
      <c r="H21" s="298"/>
      <c r="I21" s="299">
        <f t="shared" si="0"/>
        <v>21</v>
      </c>
      <c r="J21" s="299"/>
      <c r="L21" s="270">
        <v>310000</v>
      </c>
      <c r="M21" s="271"/>
      <c r="N21" s="272">
        <v>0</v>
      </c>
      <c r="O21" s="272"/>
      <c r="P21" s="270">
        <v>19500</v>
      </c>
      <c r="Q21" s="271"/>
      <c r="R21" s="270">
        <v>10000</v>
      </c>
      <c r="S21" s="271"/>
      <c r="T21" s="270">
        <v>12345</v>
      </c>
      <c r="U21" s="271"/>
      <c r="V21" s="270">
        <v>25000</v>
      </c>
      <c r="W21" s="271"/>
      <c r="X21" s="272">
        <v>51362</v>
      </c>
      <c r="Y21" s="272"/>
      <c r="Z21" s="273">
        <f t="shared" si="1"/>
        <v>428207</v>
      </c>
      <c r="AA21" s="273"/>
      <c r="AB21" s="273"/>
    </row>
    <row r="22" spans="2:28" ht="12" customHeight="1" thickTop="1" x14ac:dyDescent="0.15">
      <c r="B22" s="280" t="s">
        <v>132</v>
      </c>
      <c r="C22" s="280"/>
      <c r="D22" s="281"/>
      <c r="E22" s="282">
        <f>SUM(E10:F21)</f>
        <v>365</v>
      </c>
      <c r="F22" s="283"/>
      <c r="G22" s="283">
        <f>SUM(G10:H21)</f>
        <v>123</v>
      </c>
      <c r="H22" s="283"/>
      <c r="I22" s="283">
        <f>SUM(I10:J21)</f>
        <v>242</v>
      </c>
      <c r="J22" s="283"/>
      <c r="L22" s="261">
        <f>SUM(L10:M21)</f>
        <v>3660000</v>
      </c>
      <c r="M22" s="261"/>
      <c r="N22" s="261">
        <f>SUM(N10:O21)</f>
        <v>1277500</v>
      </c>
      <c r="O22" s="261"/>
      <c r="P22" s="261">
        <f>SUM(P10:Q21)</f>
        <v>234000</v>
      </c>
      <c r="Q22" s="261"/>
      <c r="R22" s="261">
        <f>SUM(R10:S21)</f>
        <v>50000</v>
      </c>
      <c r="S22" s="261"/>
      <c r="T22" s="261">
        <f>SUM(T10:U21)</f>
        <v>148140</v>
      </c>
      <c r="U22" s="261"/>
      <c r="V22" s="261">
        <f>SUM(V10:W21)</f>
        <v>300000</v>
      </c>
      <c r="W22" s="261"/>
      <c r="X22" s="261">
        <f>SUM(X10:Y21)</f>
        <v>726707</v>
      </c>
      <c r="Y22" s="261"/>
      <c r="Z22" s="261">
        <f>SUM(Z10:AB21)</f>
        <v>6396347</v>
      </c>
      <c r="AA22" s="261"/>
      <c r="AB22" s="261"/>
    </row>
    <row r="23" spans="2:28" ht="33.75" customHeight="1" x14ac:dyDescent="0.15">
      <c r="L23" s="277" t="s">
        <v>131</v>
      </c>
      <c r="M23" s="277"/>
      <c r="N23" s="277"/>
      <c r="O23" s="277"/>
      <c r="P23" s="277"/>
      <c r="Q23" s="277"/>
      <c r="R23" s="277"/>
      <c r="S23" s="277"/>
      <c r="T23" s="277"/>
      <c r="U23" s="277"/>
      <c r="V23" s="277"/>
      <c r="W23" s="277"/>
      <c r="X23" s="277"/>
      <c r="Y23" s="277"/>
      <c r="Z23" s="277"/>
      <c r="AA23" s="277"/>
      <c r="AB23" s="277"/>
    </row>
    <row r="24" spans="2:28" ht="15" customHeight="1" x14ac:dyDescent="0.15">
      <c r="B24" s="107" t="s">
        <v>130</v>
      </c>
      <c r="C24" s="106"/>
      <c r="D24" s="106"/>
      <c r="E24" s="106"/>
      <c r="F24" s="106"/>
      <c r="G24" s="106"/>
      <c r="H24" s="106"/>
      <c r="I24" s="106"/>
      <c r="J24" s="106"/>
      <c r="K24" s="106"/>
      <c r="L24" s="106"/>
      <c r="M24" s="106"/>
      <c r="N24" s="106"/>
      <c r="O24" s="106"/>
      <c r="P24" s="278" t="s">
        <v>129</v>
      </c>
      <c r="Q24" s="278"/>
      <c r="R24" s="278"/>
      <c r="S24" s="278"/>
      <c r="T24" s="278"/>
      <c r="U24" s="278"/>
      <c r="V24" s="278"/>
      <c r="W24" s="278"/>
      <c r="X24" s="278"/>
      <c r="Y24" s="106"/>
      <c r="Z24" s="106"/>
      <c r="AA24" s="106"/>
      <c r="AB24" s="105"/>
    </row>
    <row r="25" spans="2:28" ht="11.25" customHeight="1" x14ac:dyDescent="0.15">
      <c r="B25" s="104"/>
      <c r="C25" s="279" t="s">
        <v>128</v>
      </c>
      <c r="D25" s="279"/>
      <c r="E25" s="279"/>
      <c r="I25" s="262" t="s">
        <v>127</v>
      </c>
      <c r="J25" s="262"/>
      <c r="M25" s="264" t="s">
        <v>126</v>
      </c>
      <c r="N25" s="264"/>
      <c r="Q25" s="262" t="s">
        <v>125</v>
      </c>
      <c r="R25" s="262"/>
      <c r="U25" s="264" t="s">
        <v>124</v>
      </c>
      <c r="V25" s="264"/>
      <c r="Y25" s="263" t="s">
        <v>115</v>
      </c>
      <c r="Z25" s="263"/>
      <c r="AA25" s="263"/>
      <c r="AB25" s="103"/>
    </row>
    <row r="26" spans="2:28" x14ac:dyDescent="0.15">
      <c r="B26" s="104"/>
      <c r="C26" s="279" t="s">
        <v>123</v>
      </c>
      <c r="D26" s="279"/>
      <c r="E26" s="279"/>
      <c r="I26" s="262"/>
      <c r="J26" s="262"/>
      <c r="M26" s="264"/>
      <c r="N26" s="264"/>
      <c r="Q26" s="262"/>
      <c r="R26" s="262"/>
      <c r="U26" s="264"/>
      <c r="V26" s="264"/>
      <c r="Y26" s="263"/>
      <c r="Z26" s="263"/>
      <c r="AA26" s="263"/>
      <c r="AB26" s="103"/>
    </row>
    <row r="27" spans="2:28" ht="17.25" customHeight="1" x14ac:dyDescent="0.15">
      <c r="B27" s="104"/>
      <c r="C27" s="268">
        <f>Z22</f>
        <v>6396347</v>
      </c>
      <c r="D27" s="268"/>
      <c r="E27" s="268"/>
      <c r="F27" s="109" t="s">
        <v>106</v>
      </c>
      <c r="G27" s="88" t="s">
        <v>122</v>
      </c>
      <c r="H27" s="109" t="s">
        <v>121</v>
      </c>
      <c r="I27" s="274">
        <f>I22</f>
        <v>242</v>
      </c>
      <c r="J27" s="275"/>
      <c r="K27" s="88" t="s">
        <v>58</v>
      </c>
      <c r="L27" s="88" t="s">
        <v>108</v>
      </c>
      <c r="M27" s="276">
        <v>7.75</v>
      </c>
      <c r="N27" s="276"/>
      <c r="O27" s="88" t="s">
        <v>57</v>
      </c>
      <c r="P27" s="108" t="s">
        <v>120</v>
      </c>
      <c r="Q27" s="276"/>
      <c r="R27" s="276"/>
      <c r="S27" s="93" t="s">
        <v>119</v>
      </c>
      <c r="T27" s="88" t="s">
        <v>118</v>
      </c>
      <c r="U27" s="276"/>
      <c r="V27" s="276"/>
      <c r="W27" s="88" t="s">
        <v>15</v>
      </c>
      <c r="X27" s="93" t="s">
        <v>117</v>
      </c>
      <c r="Y27" s="268">
        <f>IF(OR(C27=0,I27=0,M27=0),0,ROUNDDOWN(C27/(I27*M27+Q27*U27),0))</f>
        <v>3410</v>
      </c>
      <c r="Z27" s="268"/>
      <c r="AA27" s="268"/>
      <c r="AB27" s="103" t="s">
        <v>106</v>
      </c>
    </row>
    <row r="28" spans="2:28" x14ac:dyDescent="0.15">
      <c r="B28" s="10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0"/>
    </row>
    <row r="29" spans="2:28" ht="3" customHeight="1" x14ac:dyDescent="0.15"/>
    <row r="30" spans="2:28" ht="15" customHeight="1" x14ac:dyDescent="0.15">
      <c r="B30" s="107" t="s">
        <v>116</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5"/>
    </row>
    <row r="31" spans="2:28" x14ac:dyDescent="0.15">
      <c r="B31" s="104"/>
      <c r="C31" s="263" t="s">
        <v>115</v>
      </c>
      <c r="D31" s="263"/>
      <c r="E31" s="263"/>
      <c r="H31" s="264" t="s">
        <v>114</v>
      </c>
      <c r="I31" s="264"/>
      <c r="J31" s="264"/>
      <c r="N31" s="262" t="s">
        <v>113</v>
      </c>
      <c r="O31" s="262"/>
      <c r="P31" s="262"/>
      <c r="AB31" s="103"/>
    </row>
    <row r="32" spans="2:28" x14ac:dyDescent="0.15">
      <c r="B32" s="104"/>
      <c r="C32" s="263"/>
      <c r="D32" s="263"/>
      <c r="E32" s="263"/>
      <c r="H32" s="264"/>
      <c r="I32" s="264"/>
      <c r="J32" s="264"/>
      <c r="N32" s="262"/>
      <c r="O32" s="262"/>
      <c r="P32" s="262"/>
      <c r="AB32" s="103"/>
    </row>
    <row r="33" spans="2:28" ht="17.25" customHeight="1" x14ac:dyDescent="0.15">
      <c r="B33" s="104"/>
      <c r="C33" s="269">
        <f>Y27</f>
        <v>3410</v>
      </c>
      <c r="D33" s="269"/>
      <c r="E33" s="269"/>
      <c r="F33" s="88" t="s">
        <v>106</v>
      </c>
      <c r="G33" s="93" t="s">
        <v>108</v>
      </c>
      <c r="H33" s="266">
        <v>103</v>
      </c>
      <c r="I33" s="266"/>
      <c r="J33" s="266"/>
      <c r="K33" s="267" t="s">
        <v>57</v>
      </c>
      <c r="L33" s="267"/>
      <c r="M33" s="93" t="s">
        <v>107</v>
      </c>
      <c r="N33" s="268">
        <f>ROUNDDOWN(C33*H33,0)</f>
        <v>351230</v>
      </c>
      <c r="O33" s="268"/>
      <c r="P33" s="268"/>
      <c r="Q33" s="88" t="s">
        <v>106</v>
      </c>
      <c r="AB33" s="103"/>
    </row>
    <row r="34" spans="2:28" x14ac:dyDescent="0.15">
      <c r="B34" s="102"/>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0"/>
    </row>
    <row r="35" spans="2:28" ht="40.5" customHeight="1" x14ac:dyDescent="0.15"/>
    <row r="36" spans="2:28" ht="15" customHeight="1" x14ac:dyDescent="0.15">
      <c r="B36" s="107" t="s">
        <v>112</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5"/>
    </row>
    <row r="37" spans="2:28" ht="12" customHeight="1" x14ac:dyDescent="0.15">
      <c r="B37" s="104"/>
      <c r="C37" s="262" t="s">
        <v>111</v>
      </c>
      <c r="D37" s="263"/>
      <c r="E37" s="263"/>
      <c r="H37" s="264" t="s">
        <v>110</v>
      </c>
      <c r="I37" s="264"/>
      <c r="J37" s="264"/>
      <c r="N37" s="264" t="s">
        <v>109</v>
      </c>
      <c r="O37" s="264"/>
      <c r="P37" s="264"/>
      <c r="AB37" s="103"/>
    </row>
    <row r="38" spans="2:28" x14ac:dyDescent="0.15">
      <c r="B38" s="104"/>
      <c r="C38" s="263"/>
      <c r="D38" s="263"/>
      <c r="E38" s="263"/>
      <c r="H38" s="264"/>
      <c r="I38" s="264"/>
      <c r="J38" s="264"/>
      <c r="N38" s="264"/>
      <c r="O38" s="264"/>
      <c r="P38" s="264"/>
      <c r="AB38" s="103"/>
    </row>
    <row r="39" spans="2:28" ht="17.25" customHeight="1" x14ac:dyDescent="0.15">
      <c r="B39" s="104"/>
      <c r="C39" s="265">
        <v>2468</v>
      </c>
      <c r="D39" s="265"/>
      <c r="E39" s="265"/>
      <c r="F39" s="88" t="s">
        <v>106</v>
      </c>
      <c r="G39" s="93" t="s">
        <v>108</v>
      </c>
      <c r="H39" s="266">
        <v>10</v>
      </c>
      <c r="I39" s="266"/>
      <c r="J39" s="266"/>
      <c r="K39" s="267" t="s">
        <v>57</v>
      </c>
      <c r="L39" s="267"/>
      <c r="M39" s="93" t="s">
        <v>107</v>
      </c>
      <c r="N39" s="268">
        <f>ROUNDDOWN(C39*H39,0)</f>
        <v>24680</v>
      </c>
      <c r="O39" s="268"/>
      <c r="P39" s="268"/>
      <c r="Q39" s="88" t="s">
        <v>106</v>
      </c>
      <c r="AB39" s="103"/>
    </row>
    <row r="40" spans="2:28" x14ac:dyDescent="0.15">
      <c r="B40" s="102"/>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0"/>
    </row>
    <row r="41" spans="2:28" ht="33" customHeight="1" x14ac:dyDescent="0.15">
      <c r="B41" s="99"/>
    </row>
    <row r="42" spans="2:28" ht="17.25" customHeight="1" x14ac:dyDescent="0.15">
      <c r="B42" s="98"/>
      <c r="C42" s="98"/>
      <c r="D42" s="98"/>
      <c r="E42" s="98"/>
      <c r="F42" s="98"/>
      <c r="G42" s="98"/>
      <c r="H42" s="98"/>
      <c r="I42" s="98"/>
      <c r="J42" s="98"/>
      <c r="K42" s="98"/>
      <c r="L42" s="98"/>
      <c r="M42" s="98"/>
      <c r="N42" s="98"/>
      <c r="O42" s="98"/>
      <c r="P42" s="98"/>
      <c r="Q42" s="98"/>
      <c r="R42" s="98"/>
      <c r="S42" s="98"/>
      <c r="T42" s="98"/>
      <c r="U42" s="98"/>
      <c r="V42" s="98"/>
      <c r="W42" s="98"/>
      <c r="X42" s="98"/>
      <c r="Y42" s="98"/>
      <c r="Z42" s="98"/>
    </row>
    <row r="43" spans="2:28" ht="12" x14ac:dyDescent="0.15">
      <c r="B43" s="98"/>
      <c r="C43" s="98"/>
    </row>
    <row r="44" spans="2:28" x14ac:dyDescent="0.15">
      <c r="I44" s="96"/>
      <c r="J44" s="95"/>
      <c r="Q44" s="96"/>
      <c r="R44" s="95"/>
      <c r="Y44" s="96"/>
      <c r="Z44" s="95"/>
    </row>
    <row r="45" spans="2:28" ht="12" customHeight="1" x14ac:dyDescent="0.15">
      <c r="D45" s="94"/>
      <c r="E45" s="93"/>
      <c r="F45" s="93"/>
      <c r="G45" s="93"/>
      <c r="H45" s="93"/>
      <c r="I45" s="93"/>
      <c r="J45" s="92"/>
      <c r="L45" s="94"/>
      <c r="M45" s="93"/>
      <c r="N45" s="93"/>
      <c r="O45" s="93"/>
      <c r="P45" s="93"/>
      <c r="Q45" s="93"/>
      <c r="R45" s="92"/>
      <c r="T45" s="94"/>
      <c r="U45" s="93"/>
      <c r="V45" s="93"/>
      <c r="W45" s="93"/>
      <c r="X45" s="93"/>
      <c r="Y45" s="93"/>
      <c r="Z45" s="92"/>
    </row>
    <row r="46" spans="2:28" x14ac:dyDescent="0.15">
      <c r="D46" s="91"/>
      <c r="E46" s="90"/>
      <c r="F46" s="90"/>
      <c r="G46" s="90"/>
      <c r="H46" s="90"/>
      <c r="I46" s="90"/>
      <c r="J46" s="89"/>
      <c r="L46" s="91"/>
      <c r="M46" s="90"/>
      <c r="N46" s="90"/>
      <c r="O46" s="91"/>
      <c r="P46" s="91"/>
      <c r="Q46" s="91"/>
      <c r="R46" s="89"/>
      <c r="T46" s="91"/>
      <c r="U46" s="90"/>
      <c r="V46" s="90"/>
      <c r="W46" s="90"/>
      <c r="X46" s="90"/>
      <c r="Y46" s="90"/>
      <c r="Z46" s="89"/>
    </row>
    <row r="47" spans="2:28" x14ac:dyDescent="0.15">
      <c r="D47" s="91"/>
      <c r="E47" s="90"/>
      <c r="F47" s="90"/>
      <c r="G47" s="90"/>
      <c r="H47" s="90"/>
      <c r="I47" s="90"/>
      <c r="J47" s="89"/>
      <c r="L47" s="91"/>
      <c r="M47" s="90"/>
      <c r="N47" s="90"/>
      <c r="O47" s="90"/>
      <c r="P47" s="90"/>
      <c r="Q47" s="90"/>
      <c r="R47" s="89"/>
      <c r="T47" s="91"/>
      <c r="U47" s="90"/>
      <c r="V47" s="90"/>
      <c r="W47" s="90"/>
      <c r="X47" s="90"/>
      <c r="Y47" s="90"/>
      <c r="Z47" s="89"/>
    </row>
    <row r="48" spans="2:28" x14ac:dyDescent="0.15">
      <c r="D48" s="91"/>
      <c r="E48" s="90"/>
      <c r="F48" s="90"/>
      <c r="G48" s="90"/>
      <c r="H48" s="90"/>
      <c r="I48" s="90"/>
      <c r="J48" s="89"/>
      <c r="L48" s="91"/>
      <c r="M48" s="90"/>
      <c r="N48" s="90"/>
      <c r="O48" s="90"/>
      <c r="P48" s="90"/>
      <c r="Q48" s="90"/>
      <c r="R48" s="89"/>
      <c r="T48" s="91"/>
      <c r="U48" s="90"/>
      <c r="V48" s="90"/>
      <c r="W48" s="90"/>
      <c r="X48" s="90"/>
      <c r="Y48" s="90"/>
      <c r="Z48" s="89"/>
    </row>
    <row r="49" spans="4:26" x14ac:dyDescent="0.15">
      <c r="D49" s="91"/>
      <c r="E49" s="90"/>
      <c r="F49" s="90"/>
      <c r="G49" s="90"/>
      <c r="H49" s="90"/>
      <c r="I49" s="90"/>
      <c r="J49" s="89"/>
      <c r="L49" s="91"/>
      <c r="M49" s="90"/>
      <c r="N49" s="90"/>
      <c r="O49" s="90"/>
      <c r="P49" s="90"/>
      <c r="Q49" s="90"/>
      <c r="R49" s="89"/>
      <c r="T49" s="91"/>
      <c r="U49" s="90"/>
      <c r="V49" s="90"/>
      <c r="W49" s="90"/>
      <c r="X49" s="90"/>
      <c r="Y49" s="90"/>
      <c r="Z49" s="89"/>
    </row>
    <row r="50" spans="4:26" ht="12" customHeight="1" x14ac:dyDescent="0.15">
      <c r="D50" s="91"/>
      <c r="E50" s="90"/>
      <c r="F50" s="90"/>
      <c r="G50" s="90"/>
      <c r="H50" s="90"/>
      <c r="I50" s="90"/>
      <c r="J50" s="91"/>
      <c r="L50" s="91"/>
      <c r="M50" s="90"/>
      <c r="N50" s="90"/>
      <c r="O50" s="90"/>
      <c r="P50" s="90"/>
      <c r="Q50" s="90"/>
      <c r="R50" s="89"/>
      <c r="T50" s="91"/>
      <c r="U50" s="90"/>
      <c r="V50" s="90"/>
      <c r="W50" s="90"/>
      <c r="X50" s="90"/>
      <c r="Y50" s="90"/>
      <c r="Z50" s="89"/>
    </row>
    <row r="51" spans="4:26" x14ac:dyDescent="0.15">
      <c r="D51" s="91"/>
      <c r="E51" s="90"/>
      <c r="F51" s="90"/>
      <c r="G51" s="90"/>
      <c r="H51" s="90"/>
      <c r="I51" s="90"/>
      <c r="J51" s="89"/>
      <c r="L51" s="94"/>
      <c r="M51" s="93"/>
      <c r="N51" s="93"/>
      <c r="O51" s="93"/>
      <c r="P51" s="93"/>
      <c r="Q51" s="93"/>
      <c r="R51" s="92"/>
      <c r="T51" s="94"/>
      <c r="U51" s="93"/>
      <c r="V51" s="93"/>
      <c r="W51" s="93"/>
      <c r="X51" s="93"/>
      <c r="Y51" s="93"/>
      <c r="Z51" s="92"/>
    </row>
    <row r="52" spans="4:26" ht="12" customHeight="1" x14ac:dyDescent="0.15"/>
    <row r="53" spans="4:26" ht="12" customHeight="1" x14ac:dyDescent="0.15">
      <c r="I53" s="96"/>
      <c r="J53" s="95"/>
      <c r="Q53" s="96"/>
      <c r="R53" s="95"/>
      <c r="Y53" s="96"/>
      <c r="Z53" s="95"/>
    </row>
    <row r="54" spans="4:26" ht="12" customHeight="1" x14ac:dyDescent="0.15">
      <c r="D54" s="94"/>
      <c r="E54" s="93"/>
      <c r="F54" s="93"/>
      <c r="G54" s="93"/>
      <c r="H54" s="93"/>
      <c r="I54" s="93"/>
      <c r="J54" s="92"/>
      <c r="L54" s="94"/>
      <c r="M54" s="93"/>
      <c r="N54" s="93"/>
      <c r="O54" s="93"/>
      <c r="P54" s="93"/>
      <c r="Q54" s="93"/>
      <c r="R54" s="92"/>
      <c r="T54" s="94"/>
      <c r="U54" s="93"/>
      <c r="V54" s="93"/>
      <c r="W54" s="93"/>
      <c r="X54" s="93"/>
      <c r="Y54" s="93"/>
      <c r="Z54" s="92"/>
    </row>
    <row r="55" spans="4:26" ht="12" customHeight="1" x14ac:dyDescent="0.15">
      <c r="D55" s="91"/>
      <c r="E55" s="90"/>
      <c r="F55" s="90"/>
      <c r="G55" s="90"/>
      <c r="H55" s="90"/>
      <c r="I55" s="90"/>
      <c r="J55" s="89"/>
      <c r="L55" s="91"/>
      <c r="M55" s="90"/>
      <c r="N55" s="90"/>
      <c r="O55" s="90"/>
      <c r="P55" s="90"/>
      <c r="Q55" s="90"/>
      <c r="R55" s="89"/>
      <c r="T55" s="91"/>
      <c r="U55" s="90"/>
      <c r="V55" s="90"/>
      <c r="W55" s="90"/>
      <c r="X55" s="90"/>
      <c r="Y55" s="90"/>
      <c r="Z55" s="89"/>
    </row>
    <row r="56" spans="4:26" ht="12" customHeight="1" x14ac:dyDescent="0.15">
      <c r="D56" s="91"/>
      <c r="E56" s="90"/>
      <c r="F56" s="90"/>
      <c r="G56" s="90"/>
      <c r="H56" s="90"/>
      <c r="I56" s="90"/>
      <c r="J56" s="89"/>
      <c r="L56" s="91"/>
      <c r="M56" s="90"/>
      <c r="N56" s="90"/>
      <c r="O56" s="90"/>
      <c r="P56" s="90"/>
      <c r="Q56" s="91"/>
      <c r="R56" s="89"/>
      <c r="T56" s="91"/>
      <c r="U56" s="90"/>
      <c r="V56" s="90"/>
      <c r="W56" s="90"/>
      <c r="X56" s="90"/>
      <c r="Y56" s="90"/>
      <c r="Z56" s="89"/>
    </row>
    <row r="57" spans="4:26" ht="12" customHeight="1" x14ac:dyDescent="0.15">
      <c r="D57" s="91"/>
      <c r="E57" s="90"/>
      <c r="F57" s="90"/>
      <c r="G57" s="90"/>
      <c r="H57" s="90"/>
      <c r="I57" s="90"/>
      <c r="J57" s="89"/>
      <c r="L57" s="91"/>
      <c r="M57" s="90"/>
      <c r="N57" s="90"/>
      <c r="O57" s="90"/>
      <c r="P57" s="90"/>
      <c r="Q57" s="97"/>
      <c r="R57" s="89"/>
      <c r="T57" s="91"/>
      <c r="U57" s="90"/>
      <c r="V57" s="90"/>
      <c r="W57" s="90"/>
      <c r="X57" s="90"/>
      <c r="Y57" s="90"/>
      <c r="Z57" s="89"/>
    </row>
    <row r="58" spans="4:26" ht="12" customHeight="1" x14ac:dyDescent="0.15">
      <c r="D58" s="91"/>
      <c r="E58" s="91"/>
      <c r="F58" s="90"/>
      <c r="G58" s="90"/>
      <c r="H58" s="90"/>
      <c r="I58" s="90"/>
      <c r="J58" s="89"/>
      <c r="L58" s="91"/>
      <c r="M58" s="90"/>
      <c r="N58" s="90"/>
      <c r="O58" s="90"/>
      <c r="P58" s="90"/>
      <c r="Q58" s="90"/>
      <c r="R58" s="89"/>
      <c r="T58" s="91"/>
      <c r="U58" s="91"/>
      <c r="V58" s="90"/>
      <c r="W58" s="90"/>
      <c r="X58" s="90"/>
      <c r="Y58" s="90"/>
      <c r="Z58" s="91"/>
    </row>
    <row r="59" spans="4:26" ht="12" customHeight="1" x14ac:dyDescent="0.15">
      <c r="D59" s="91"/>
      <c r="E59" s="90"/>
      <c r="F59" s="90"/>
      <c r="G59" s="90"/>
      <c r="H59" s="90"/>
      <c r="I59" s="90"/>
      <c r="J59" s="89"/>
      <c r="L59" s="91"/>
      <c r="M59" s="90"/>
      <c r="N59" s="90"/>
      <c r="O59" s="90"/>
      <c r="P59" s="90"/>
      <c r="Q59" s="90"/>
      <c r="R59" s="89"/>
      <c r="T59" s="91"/>
      <c r="U59" s="90"/>
      <c r="V59" s="90"/>
      <c r="W59" s="90"/>
      <c r="X59" s="90"/>
      <c r="Y59" s="90"/>
      <c r="Z59" s="89"/>
    </row>
    <row r="60" spans="4:26" ht="12" customHeight="1" x14ac:dyDescent="0.15">
      <c r="D60" s="91"/>
      <c r="E60" s="90"/>
      <c r="F60" s="90"/>
      <c r="G60" s="90"/>
      <c r="H60" s="90"/>
      <c r="I60" s="90"/>
      <c r="J60" s="89"/>
      <c r="L60" s="94"/>
      <c r="M60" s="93"/>
      <c r="N60" s="93"/>
      <c r="O60" s="93"/>
      <c r="P60" s="93"/>
      <c r="Q60" s="93"/>
      <c r="R60" s="92"/>
      <c r="T60" s="90"/>
      <c r="U60" s="90"/>
      <c r="V60" s="90"/>
      <c r="W60" s="90"/>
      <c r="X60" s="90"/>
      <c r="Y60" s="90"/>
      <c r="Z60" s="90"/>
    </row>
    <row r="61" spans="4:26" ht="12" customHeight="1" x14ac:dyDescent="0.15"/>
    <row r="62" spans="4:26" ht="12" customHeight="1" x14ac:dyDescent="0.15">
      <c r="I62" s="96"/>
      <c r="J62" s="95"/>
      <c r="Q62" s="96"/>
      <c r="R62" s="95"/>
      <c r="Y62" s="96"/>
      <c r="Z62" s="95"/>
    </row>
    <row r="63" spans="4:26" ht="12" customHeight="1" x14ac:dyDescent="0.15">
      <c r="D63" s="94"/>
      <c r="E63" s="93"/>
      <c r="F63" s="93"/>
      <c r="G63" s="93"/>
      <c r="H63" s="93"/>
      <c r="I63" s="93"/>
      <c r="J63" s="92"/>
      <c r="L63" s="94"/>
      <c r="M63" s="93"/>
      <c r="N63" s="93"/>
      <c r="O63" s="93"/>
      <c r="P63" s="93"/>
      <c r="Q63" s="93"/>
      <c r="R63" s="92"/>
      <c r="T63" s="94"/>
      <c r="U63" s="93"/>
      <c r="V63" s="93"/>
      <c r="W63" s="93"/>
      <c r="X63" s="93"/>
      <c r="Y63" s="93"/>
      <c r="Z63" s="92"/>
    </row>
    <row r="64" spans="4:26" ht="12" customHeight="1" x14ac:dyDescent="0.15">
      <c r="D64" s="91"/>
      <c r="E64" s="90"/>
      <c r="F64" s="90"/>
      <c r="G64" s="90"/>
      <c r="H64" s="90"/>
      <c r="I64" s="90"/>
      <c r="J64" s="89"/>
      <c r="L64" s="91"/>
      <c r="M64" s="90"/>
      <c r="N64" s="90"/>
      <c r="O64" s="90"/>
      <c r="P64" s="90"/>
      <c r="Q64" s="91"/>
      <c r="R64" s="89"/>
      <c r="T64" s="91"/>
      <c r="U64" s="90"/>
      <c r="V64" s="90"/>
      <c r="W64" s="90"/>
      <c r="X64" s="90"/>
      <c r="Y64" s="90"/>
      <c r="Z64" s="89"/>
    </row>
    <row r="65" spans="4:26" ht="12" customHeight="1" x14ac:dyDescent="0.15">
      <c r="D65" s="91"/>
      <c r="E65" s="91"/>
      <c r="F65" s="90"/>
      <c r="G65" s="90"/>
      <c r="H65" s="90"/>
      <c r="I65" s="90"/>
      <c r="J65" s="89"/>
      <c r="L65" s="91"/>
      <c r="M65" s="90"/>
      <c r="N65" s="90"/>
      <c r="O65" s="90"/>
      <c r="P65" s="90"/>
      <c r="Q65" s="90"/>
      <c r="R65" s="89"/>
      <c r="T65" s="91"/>
      <c r="U65" s="90"/>
      <c r="V65" s="90"/>
      <c r="W65" s="90"/>
      <c r="X65" s="90"/>
      <c r="Y65" s="90"/>
      <c r="Z65" s="89"/>
    </row>
    <row r="66" spans="4:26" ht="12" customHeight="1" x14ac:dyDescent="0.15">
      <c r="D66" s="91"/>
      <c r="E66" s="90"/>
      <c r="F66" s="90"/>
      <c r="G66" s="90"/>
      <c r="H66" s="90"/>
      <c r="I66" s="90"/>
      <c r="J66" s="89"/>
      <c r="L66" s="91"/>
      <c r="M66" s="90"/>
      <c r="N66" s="90"/>
      <c r="O66" s="90"/>
      <c r="P66" s="90"/>
      <c r="Q66" s="90"/>
      <c r="R66" s="89"/>
      <c r="T66" s="91"/>
      <c r="U66" s="90"/>
      <c r="V66" s="90"/>
      <c r="W66" s="90"/>
      <c r="X66" s="90"/>
      <c r="Y66" s="90"/>
      <c r="Z66" s="89"/>
    </row>
    <row r="67" spans="4:26" ht="12" customHeight="1" x14ac:dyDescent="0.15">
      <c r="D67" s="91"/>
      <c r="E67" s="90"/>
      <c r="F67" s="90"/>
      <c r="G67" s="90"/>
      <c r="H67" s="90"/>
      <c r="I67" s="90"/>
      <c r="J67" s="89"/>
      <c r="L67" s="91"/>
      <c r="M67" s="90"/>
      <c r="N67" s="90"/>
      <c r="O67" s="90"/>
      <c r="P67" s="91"/>
      <c r="Q67" s="90"/>
      <c r="R67" s="89"/>
      <c r="T67" s="91"/>
      <c r="U67" s="90"/>
      <c r="V67" s="90"/>
      <c r="W67" s="90"/>
      <c r="X67" s="90"/>
      <c r="Y67" s="90"/>
      <c r="Z67" s="91"/>
    </row>
    <row r="68" spans="4:26" ht="12" customHeight="1" x14ac:dyDescent="0.15">
      <c r="D68" s="91"/>
      <c r="E68" s="90"/>
      <c r="F68" s="90"/>
      <c r="G68" s="90"/>
      <c r="H68" s="90"/>
      <c r="I68" s="90"/>
      <c r="J68" s="89"/>
      <c r="L68" s="91"/>
      <c r="M68" s="90"/>
      <c r="N68" s="90"/>
      <c r="O68" s="90"/>
      <c r="P68" s="90"/>
      <c r="Q68" s="90"/>
      <c r="R68" s="89"/>
      <c r="T68" s="91"/>
      <c r="U68" s="90"/>
      <c r="V68" s="90"/>
      <c r="W68" s="90"/>
      <c r="X68" s="90"/>
      <c r="Y68" s="91"/>
      <c r="Z68" s="89"/>
    </row>
    <row r="69" spans="4:26" ht="12" customHeight="1" x14ac:dyDescent="0.15">
      <c r="L69" s="94"/>
      <c r="M69" s="93"/>
      <c r="N69" s="93"/>
      <c r="O69" s="93"/>
      <c r="P69" s="93"/>
      <c r="Q69" s="93"/>
      <c r="R69" s="92"/>
      <c r="T69" s="91"/>
      <c r="U69" s="90"/>
      <c r="V69" s="90"/>
      <c r="W69" s="90"/>
      <c r="X69" s="90"/>
      <c r="Y69" s="90"/>
      <c r="Z69" s="89"/>
    </row>
    <row r="70" spans="4:26" ht="12" customHeight="1" x14ac:dyDescent="0.15"/>
    <row r="71" spans="4:26" ht="12" customHeight="1" x14ac:dyDescent="0.15">
      <c r="I71" s="96"/>
      <c r="J71" s="95"/>
      <c r="Q71" s="96"/>
      <c r="R71" s="95"/>
      <c r="Y71" s="96"/>
      <c r="Z71" s="95"/>
    </row>
    <row r="72" spans="4:26" ht="12" customHeight="1" x14ac:dyDescent="0.15">
      <c r="D72" s="94"/>
      <c r="E72" s="93"/>
      <c r="F72" s="93"/>
      <c r="G72" s="93"/>
      <c r="H72" s="93"/>
      <c r="I72" s="93"/>
      <c r="J72" s="92"/>
      <c r="L72" s="94"/>
      <c r="M72" s="93"/>
      <c r="N72" s="93"/>
      <c r="O72" s="93"/>
      <c r="P72" s="93"/>
      <c r="Q72" s="93"/>
      <c r="R72" s="92"/>
      <c r="T72" s="94"/>
      <c r="U72" s="93"/>
      <c r="V72" s="93"/>
      <c r="W72" s="93"/>
      <c r="X72" s="93"/>
      <c r="Y72" s="93"/>
      <c r="Z72" s="92"/>
    </row>
    <row r="73" spans="4:26" ht="12" customHeight="1" x14ac:dyDescent="0.15">
      <c r="D73" s="91"/>
      <c r="E73" s="91"/>
      <c r="F73" s="91"/>
      <c r="G73" s="91"/>
      <c r="H73" s="90"/>
      <c r="I73" s="90"/>
      <c r="J73" s="89"/>
      <c r="L73" s="91"/>
      <c r="M73" s="90"/>
      <c r="N73" s="90"/>
      <c r="O73" s="90"/>
      <c r="P73" s="90"/>
      <c r="Q73" s="90"/>
      <c r="R73" s="89"/>
      <c r="T73" s="91"/>
      <c r="U73" s="90"/>
      <c r="V73" s="90"/>
      <c r="W73" s="90"/>
      <c r="X73" s="90"/>
      <c r="Y73" s="90"/>
      <c r="Z73" s="89"/>
    </row>
    <row r="74" spans="4:26" ht="12" customHeight="1" x14ac:dyDescent="0.15">
      <c r="D74" s="91"/>
      <c r="E74" s="91"/>
      <c r="F74" s="90"/>
      <c r="G74" s="90"/>
      <c r="H74" s="90"/>
      <c r="I74" s="90"/>
      <c r="J74" s="89"/>
      <c r="L74" s="91"/>
      <c r="M74" s="90"/>
      <c r="N74" s="90"/>
      <c r="O74" s="90"/>
      <c r="P74" s="90"/>
      <c r="Q74" s="90"/>
      <c r="R74" s="89"/>
      <c r="T74" s="91"/>
      <c r="U74" s="90"/>
      <c r="V74" s="90"/>
      <c r="W74" s="90"/>
      <c r="X74" s="90"/>
      <c r="Y74" s="90"/>
      <c r="Z74" s="89"/>
    </row>
    <row r="75" spans="4:26" ht="12" customHeight="1" x14ac:dyDescent="0.15">
      <c r="D75" s="91"/>
      <c r="E75" s="90"/>
      <c r="F75" s="90"/>
      <c r="G75" s="90"/>
      <c r="H75" s="90"/>
      <c r="I75" s="90"/>
      <c r="J75" s="89"/>
      <c r="L75" s="91"/>
      <c r="M75" s="91"/>
      <c r="N75" s="90"/>
      <c r="O75" s="90"/>
      <c r="P75" s="90"/>
      <c r="Q75" s="90"/>
      <c r="R75" s="89"/>
      <c r="T75" s="91"/>
      <c r="U75" s="90"/>
      <c r="V75" s="90"/>
      <c r="W75" s="90"/>
      <c r="X75" s="90"/>
      <c r="Y75" s="90"/>
      <c r="Z75" s="89"/>
    </row>
    <row r="76" spans="4:26" ht="12" customHeight="1" x14ac:dyDescent="0.15">
      <c r="D76" s="91"/>
      <c r="E76" s="90"/>
      <c r="F76" s="90"/>
      <c r="G76" s="90"/>
      <c r="H76" s="90"/>
      <c r="I76" s="90"/>
      <c r="J76" s="89"/>
      <c r="L76" s="91"/>
      <c r="M76" s="90"/>
      <c r="N76" s="90"/>
      <c r="O76" s="90"/>
      <c r="P76" s="90"/>
      <c r="Q76" s="90"/>
      <c r="R76" s="89"/>
      <c r="T76" s="91"/>
      <c r="U76" s="90"/>
      <c r="V76" s="90"/>
      <c r="W76" s="91"/>
      <c r="X76" s="90"/>
      <c r="Y76" s="90"/>
      <c r="Z76" s="89"/>
    </row>
    <row r="77" spans="4:26" ht="12" customHeight="1" x14ac:dyDescent="0.15">
      <c r="D77" s="91"/>
      <c r="E77" s="90"/>
      <c r="F77" s="90"/>
      <c r="G77" s="90"/>
      <c r="H77" s="90"/>
      <c r="I77" s="90"/>
      <c r="J77" s="89"/>
      <c r="L77" s="91"/>
      <c r="M77" s="90"/>
      <c r="N77" s="90"/>
      <c r="O77" s="90"/>
      <c r="P77" s="90"/>
      <c r="Q77" s="90"/>
      <c r="R77" s="89"/>
      <c r="T77" s="91"/>
      <c r="U77" s="90"/>
      <c r="V77" s="90"/>
      <c r="W77" s="90"/>
      <c r="X77" s="90"/>
      <c r="Y77" s="90"/>
      <c r="Z77" s="89"/>
    </row>
    <row r="78" spans="4:26" ht="12" customHeight="1" x14ac:dyDescent="0.15"/>
    <row r="79" spans="4:26" ht="12" customHeight="1" x14ac:dyDescent="0.15"/>
    <row r="80" spans="4:2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sheetData>
  <sheetProtection algorithmName="SHA-512" hashValue="aEoyMnITpuPCD2YNRF5ZEHWsbmcy2SQ3eo2ZLS6tcXON7ohvkfDoJFwizHuddeQqmt8sDtmISCWHbmVlahuVYw==" saltValue="u41qTUwVIoCxFXLwgsUOUg==" spinCount="100000" sheet="1" objects="1" scenarios="1"/>
  <mergeCells count="196">
    <mergeCell ref="B2:Z2"/>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 ref="P10:Q10"/>
    <mergeCell ref="R10:S10"/>
    <mergeCell ref="T10:U10"/>
    <mergeCell ref="V10:W10"/>
    <mergeCell ref="X10:Y10"/>
    <mergeCell ref="Z10:AB10"/>
    <mergeCell ref="B10:C10"/>
    <mergeCell ref="E10:F10"/>
    <mergeCell ref="G10:H10"/>
    <mergeCell ref="I10:J10"/>
    <mergeCell ref="L10:M10"/>
    <mergeCell ref="N10:O10"/>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T15:U15"/>
    <mergeCell ref="V15:W15"/>
    <mergeCell ref="X15:Y15"/>
    <mergeCell ref="T17:U17"/>
    <mergeCell ref="V17:W17"/>
    <mergeCell ref="X17:Y17"/>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Z17:AB17"/>
    <mergeCell ref="R16:S16"/>
    <mergeCell ref="T16:U16"/>
    <mergeCell ref="V16:W16"/>
    <mergeCell ref="X16:Y16"/>
    <mergeCell ref="Z16:AB16"/>
    <mergeCell ref="R18:S18"/>
    <mergeCell ref="T18:U18"/>
    <mergeCell ref="V18:W18"/>
    <mergeCell ref="X18:Y18"/>
    <mergeCell ref="Z18:AB18"/>
    <mergeCell ref="B19:C19"/>
    <mergeCell ref="E19:F19"/>
    <mergeCell ref="G19:H19"/>
    <mergeCell ref="I19:J19"/>
    <mergeCell ref="L19:M19"/>
    <mergeCell ref="E18:F18"/>
    <mergeCell ref="G18:H18"/>
    <mergeCell ref="I18:J18"/>
    <mergeCell ref="L18:M18"/>
    <mergeCell ref="N18:O18"/>
    <mergeCell ref="P18:Q18"/>
    <mergeCell ref="Z19:AB19"/>
    <mergeCell ref="N19:O19"/>
    <mergeCell ref="P19:Q19"/>
    <mergeCell ref="R19:S19"/>
    <mergeCell ref="T19:U19"/>
    <mergeCell ref="V19:W19"/>
    <mergeCell ref="X19:Y19"/>
    <mergeCell ref="R22:S22"/>
    <mergeCell ref="T22:U22"/>
    <mergeCell ref="V22:W22"/>
    <mergeCell ref="X22:Y22"/>
    <mergeCell ref="Z22:AB22"/>
    <mergeCell ref="T21:U21"/>
    <mergeCell ref="V21:W21"/>
    <mergeCell ref="B20:C21"/>
    <mergeCell ref="E20:F20"/>
    <mergeCell ref="G20:H20"/>
    <mergeCell ref="I20:J20"/>
    <mergeCell ref="L20:M20"/>
    <mergeCell ref="N20:O20"/>
    <mergeCell ref="P20:Q20"/>
    <mergeCell ref="R20:S20"/>
    <mergeCell ref="T20:U20"/>
    <mergeCell ref="V20:W20"/>
    <mergeCell ref="X20:Y20"/>
    <mergeCell ref="Z20:AB20"/>
    <mergeCell ref="E21:F21"/>
    <mergeCell ref="G21:H21"/>
    <mergeCell ref="I21:J21"/>
    <mergeCell ref="L21:M21"/>
    <mergeCell ref="N21:O21"/>
    <mergeCell ref="P21:Q21"/>
    <mergeCell ref="R21:S21"/>
    <mergeCell ref="X21:Y21"/>
    <mergeCell ref="Z21:AB21"/>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2:D22"/>
    <mergeCell ref="E22:F22"/>
    <mergeCell ref="G22:H22"/>
    <mergeCell ref="I22:J22"/>
    <mergeCell ref="L22:M22"/>
    <mergeCell ref="N22:O22"/>
    <mergeCell ref="P22:Q2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s>
  <phoneticPr fontId="3"/>
  <conditionalFormatting sqref="I44">
    <cfRule type="expression" dxfId="35" priority="36">
      <formula>MONTH(I44)&lt;&gt;$D$44</formula>
    </cfRule>
  </conditionalFormatting>
  <conditionalFormatting sqref="J44">
    <cfRule type="expression" dxfId="34" priority="35">
      <formula>MONTH(J44)&lt;&gt;$D$44</formula>
    </cfRule>
  </conditionalFormatting>
  <conditionalFormatting sqref="D46:J51">
    <cfRule type="expression" dxfId="33" priority="34">
      <formula>MONTH(D46)&lt;&gt;$D$44</formula>
    </cfRule>
  </conditionalFormatting>
  <conditionalFormatting sqref="L46:R50">
    <cfRule type="expression" dxfId="32" priority="33">
      <formula>MONTH(L46)&lt;&gt;$L$44</formula>
    </cfRule>
  </conditionalFormatting>
  <conditionalFormatting sqref="T46:Z50">
    <cfRule type="expression" dxfId="31" priority="32">
      <formula>MONTH(T46)&lt;&gt;$T$44</formula>
    </cfRule>
  </conditionalFormatting>
  <conditionalFormatting sqref="D55:J60">
    <cfRule type="expression" dxfId="30" priority="31">
      <formula>MONTH(D55)&lt;&gt;$D$53</formula>
    </cfRule>
  </conditionalFormatting>
  <conditionalFormatting sqref="L55:R59">
    <cfRule type="expression" dxfId="29" priority="30">
      <formula>MONTH(L55)&lt;&gt;$L$53</formula>
    </cfRule>
  </conditionalFormatting>
  <conditionalFormatting sqref="T55:Z59">
    <cfRule type="expression" dxfId="28" priority="29">
      <formula>MONTH(T55)&lt;&gt;$T$53</formula>
    </cfRule>
  </conditionalFormatting>
  <conditionalFormatting sqref="D64:J68">
    <cfRule type="expression" dxfId="27" priority="28">
      <formula>MONTH(D64)&lt;&gt;$D$62</formula>
    </cfRule>
  </conditionalFormatting>
  <conditionalFormatting sqref="L64:R68">
    <cfRule type="expression" dxfId="26" priority="27">
      <formula>MONTH(L64)&lt;&gt;$L$62</formula>
    </cfRule>
  </conditionalFormatting>
  <conditionalFormatting sqref="T64:Z69">
    <cfRule type="expression" dxfId="25" priority="26">
      <formula>MONTH(T64)&lt;&gt;$T$62</formula>
    </cfRule>
  </conditionalFormatting>
  <conditionalFormatting sqref="D73:J77">
    <cfRule type="expression" dxfId="24" priority="25">
      <formula>MONTH(D73)&lt;&gt;$D$71</formula>
    </cfRule>
  </conditionalFormatting>
  <conditionalFormatting sqref="L73:R77">
    <cfRule type="expression" dxfId="23" priority="24">
      <formula>MONTH(L73)&lt;&gt;$L$71</formula>
    </cfRule>
  </conditionalFormatting>
  <conditionalFormatting sqref="T73:Z77">
    <cfRule type="expression" dxfId="22" priority="23">
      <formula>MONTH(T73)&lt;&gt;$T$71</formula>
    </cfRule>
  </conditionalFormatting>
  <conditionalFormatting sqref="Q44">
    <cfRule type="expression" dxfId="21" priority="22">
      <formula>MONTH(Q44)&lt;&gt;$D$44</formula>
    </cfRule>
  </conditionalFormatting>
  <conditionalFormatting sqref="R44">
    <cfRule type="expression" dxfId="20" priority="21">
      <formula>MONTH(R44)&lt;&gt;$D$44</formula>
    </cfRule>
  </conditionalFormatting>
  <conditionalFormatting sqref="Y44">
    <cfRule type="expression" dxfId="19" priority="20">
      <formula>MONTH(Y44)&lt;&gt;$D$44</formula>
    </cfRule>
  </conditionalFormatting>
  <conditionalFormatting sqref="Z44">
    <cfRule type="expression" dxfId="18" priority="19">
      <formula>MONTH(Z44)&lt;&gt;$D$44</formula>
    </cfRule>
  </conditionalFormatting>
  <conditionalFormatting sqref="I53">
    <cfRule type="expression" dxfId="17" priority="18">
      <formula>MONTH(I53)&lt;&gt;$D$44</formula>
    </cfRule>
  </conditionalFormatting>
  <conditionalFormatting sqref="J53">
    <cfRule type="expression" dxfId="16" priority="17">
      <formula>MONTH(J53)&lt;&gt;$D$44</formula>
    </cfRule>
  </conditionalFormatting>
  <conditionalFormatting sqref="Q53">
    <cfRule type="expression" dxfId="15" priority="16">
      <formula>MONTH(Q53)&lt;&gt;$D$44</formula>
    </cfRule>
  </conditionalFormatting>
  <conditionalFormatting sqref="R53">
    <cfRule type="expression" dxfId="14" priority="15">
      <formula>MONTH(R53)&lt;&gt;$D$44</formula>
    </cfRule>
  </conditionalFormatting>
  <conditionalFormatting sqref="Y53">
    <cfRule type="expression" dxfId="13" priority="14">
      <formula>MONTH(Y53)&lt;&gt;$D$44</formula>
    </cfRule>
  </conditionalFormatting>
  <conditionalFormatting sqref="Z53">
    <cfRule type="expression" dxfId="12" priority="13">
      <formula>MONTH(Z53)&lt;&gt;$D$44</formula>
    </cfRule>
  </conditionalFormatting>
  <conditionalFormatting sqref="I62">
    <cfRule type="expression" dxfId="11" priority="12">
      <formula>MONTH(I62)&lt;&gt;$D$44</formula>
    </cfRule>
  </conditionalFormatting>
  <conditionalFormatting sqref="J62">
    <cfRule type="expression" dxfId="10" priority="11">
      <formula>MONTH(J62)&lt;&gt;$D$44</formula>
    </cfRule>
  </conditionalFormatting>
  <conditionalFormatting sqref="Q62">
    <cfRule type="expression" dxfId="9" priority="10">
      <formula>MONTH(Q62)&lt;&gt;$D$44</formula>
    </cfRule>
  </conditionalFormatting>
  <conditionalFormatting sqref="R62">
    <cfRule type="expression" dxfId="8" priority="9">
      <formula>MONTH(R62)&lt;&gt;$D$44</formula>
    </cfRule>
  </conditionalFormatting>
  <conditionalFormatting sqref="Y62">
    <cfRule type="expression" dxfId="7" priority="8">
      <formula>MONTH(Y62)&lt;&gt;$D$44</formula>
    </cfRule>
  </conditionalFormatting>
  <conditionalFormatting sqref="Z62">
    <cfRule type="expression" dxfId="6" priority="7">
      <formula>MONTH(Z62)&lt;&gt;$D$44</formula>
    </cfRule>
  </conditionalFormatting>
  <conditionalFormatting sqref="I71">
    <cfRule type="expression" dxfId="5" priority="6">
      <formula>MONTH(I71)&lt;&gt;$D$44</formula>
    </cfRule>
  </conditionalFormatting>
  <conditionalFormatting sqref="J71">
    <cfRule type="expression" dxfId="4" priority="5">
      <formula>MONTH(J71)&lt;&gt;$D$44</formula>
    </cfRule>
  </conditionalFormatting>
  <conditionalFormatting sqref="Q71">
    <cfRule type="expression" dxfId="3" priority="4">
      <formula>MONTH(Q71)&lt;&gt;$D$44</formula>
    </cfRule>
  </conditionalFormatting>
  <conditionalFormatting sqref="R71">
    <cfRule type="expression" dxfId="2" priority="3">
      <formula>MONTH(R71)&lt;&gt;$D$44</formula>
    </cfRule>
  </conditionalFormatting>
  <conditionalFormatting sqref="Y71">
    <cfRule type="expression" dxfId="1" priority="2">
      <formula>MONTH(Y71)&lt;&gt;$D$44</formula>
    </cfRule>
  </conditionalFormatting>
  <conditionalFormatting sqref="Z71">
    <cfRule type="expression" dxfId="0" priority="1">
      <formula>MONTH(Z71)&lt;&gt;$D$44</formula>
    </cfRule>
  </conditionalFormatting>
  <printOptions horizontalCentered="1"/>
  <pageMargins left="0.70866141732283472" right="0.70866141732283472" top="0.74803149606299213" bottom="0.74803149606299213" header="0.31496062992125984" footer="0.31496062992125984"/>
  <pageSetup paperSize="9" scale="91" fitToWidth="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A801-7868-454F-8052-DA7C1BBEED26}">
  <sheetPr>
    <tabColor rgb="FF92D050"/>
    <pageSetUpPr fitToPage="1"/>
  </sheetPr>
  <dimension ref="A1:P42"/>
  <sheetViews>
    <sheetView zoomScaleNormal="100" zoomScaleSheetLayoutView="100" workbookViewId="0"/>
  </sheetViews>
  <sheetFormatPr defaultColWidth="9.5" defaultRowHeight="13.5" x14ac:dyDescent="0.15"/>
  <cols>
    <col min="1" max="1" width="4.125" style="10" customWidth="1"/>
    <col min="2" max="2" width="11.25" style="10" customWidth="1"/>
    <col min="3" max="3" width="15.625" style="10" customWidth="1"/>
    <col min="4" max="9" width="11.25" style="10" customWidth="1"/>
    <col min="10" max="10" width="4.125" style="10" customWidth="1"/>
    <col min="11" max="16384" width="9.5" style="10"/>
  </cols>
  <sheetData>
    <row r="1" spans="1:10" ht="24" customHeight="1" x14ac:dyDescent="0.15">
      <c r="A1" s="114"/>
      <c r="B1" s="114"/>
    </row>
    <row r="2" spans="1:10" ht="24" customHeight="1" x14ac:dyDescent="0.15">
      <c r="A2" s="115"/>
      <c r="B2" s="115"/>
    </row>
    <row r="3" spans="1:10" ht="18.75" customHeight="1" x14ac:dyDescent="0.15">
      <c r="A3" s="326" t="s">
        <v>162</v>
      </c>
      <c r="B3" s="326"/>
      <c r="C3" s="326"/>
      <c r="D3" s="326"/>
      <c r="E3" s="326"/>
      <c r="F3" s="326"/>
      <c r="G3" s="326"/>
      <c r="H3" s="326"/>
      <c r="I3" s="326"/>
      <c r="J3" s="326"/>
    </row>
    <row r="4" spans="1:10" ht="15" customHeight="1" x14ac:dyDescent="0.15">
      <c r="A4" s="116"/>
      <c r="B4" s="116"/>
      <c r="C4" s="116"/>
      <c r="D4" s="116"/>
      <c r="E4" s="116"/>
      <c r="F4" s="116"/>
      <c r="G4" s="116"/>
      <c r="H4" s="116"/>
      <c r="I4" s="116"/>
      <c r="J4" s="116"/>
    </row>
    <row r="5" spans="1:10" ht="18.75" customHeight="1" x14ac:dyDescent="0.15">
      <c r="A5" s="327" t="s">
        <v>1</v>
      </c>
      <c r="B5" s="328"/>
      <c r="C5" s="329" t="s">
        <v>93</v>
      </c>
      <c r="D5" s="330"/>
      <c r="E5" s="116"/>
      <c r="F5" s="331" t="s">
        <v>163</v>
      </c>
      <c r="G5" s="331"/>
      <c r="H5" s="331"/>
      <c r="I5" s="331"/>
      <c r="J5" s="116"/>
    </row>
    <row r="6" spans="1:10" ht="11.25" customHeight="1" x14ac:dyDescent="0.15">
      <c r="A6" s="93"/>
      <c r="B6" s="93"/>
      <c r="C6" s="117"/>
      <c r="D6" s="117"/>
      <c r="E6" s="116"/>
      <c r="F6" s="332"/>
      <c r="G6" s="332"/>
      <c r="H6" s="332"/>
      <c r="I6" s="332"/>
      <c r="J6" s="116"/>
    </row>
    <row r="7" spans="1:10" ht="26.25" customHeight="1" x14ac:dyDescent="0.15">
      <c r="A7" s="93"/>
      <c r="B7" s="93"/>
      <c r="C7" s="117"/>
      <c r="D7" s="117"/>
      <c r="E7" s="118" t="s">
        <v>164</v>
      </c>
      <c r="F7" s="119" t="s">
        <v>165</v>
      </c>
      <c r="G7" s="119" t="s">
        <v>214</v>
      </c>
      <c r="H7" s="119" t="s">
        <v>213</v>
      </c>
      <c r="I7" s="119" t="s">
        <v>166</v>
      </c>
      <c r="J7" s="116"/>
    </row>
    <row r="8" spans="1:10" ht="15" customHeight="1" x14ac:dyDescent="0.15">
      <c r="A8" s="116"/>
      <c r="B8" s="88"/>
      <c r="C8" s="88"/>
      <c r="D8" s="116"/>
      <c r="E8" s="120" t="s">
        <v>167</v>
      </c>
      <c r="F8" s="121">
        <v>1875.5</v>
      </c>
      <c r="G8" s="121">
        <v>103</v>
      </c>
      <c r="H8" s="121">
        <v>10</v>
      </c>
      <c r="I8" s="187">
        <f>IF(E8="",0,IF(NOT(AND(G8="",H8="")),ROUNDDOWN(((H8+G8)/(F8+H8))*1,3)))</f>
        <v>5.8999999999999997E-2</v>
      </c>
      <c r="J8" s="116"/>
    </row>
    <row r="9" spans="1:10" ht="15" customHeight="1" thickBot="1" x14ac:dyDescent="0.2">
      <c r="A9" s="116"/>
      <c r="B9" s="88"/>
      <c r="C9" s="88"/>
      <c r="D9" s="116"/>
      <c r="E9" s="120" t="s">
        <v>168</v>
      </c>
      <c r="F9" s="121">
        <v>1875.5</v>
      </c>
      <c r="G9" s="121">
        <v>50</v>
      </c>
      <c r="H9" s="121">
        <v>8</v>
      </c>
      <c r="I9" s="122">
        <f>IF(E9="",0,IF(NOT(AND(G9="",H9="")),ROUNDDOWN(((H9+G9)/(F9+H9))*1,3)))</f>
        <v>0.03</v>
      </c>
      <c r="J9" s="116"/>
    </row>
    <row r="10" spans="1:10" ht="15" customHeight="1" thickBot="1" x14ac:dyDescent="0.2">
      <c r="E10" s="123" t="s">
        <v>145</v>
      </c>
      <c r="F10" s="121">
        <f>SUM(F8:F9)</f>
        <v>3751</v>
      </c>
      <c r="G10" s="124">
        <f>SUM(G8:G9)</f>
        <v>153</v>
      </c>
      <c r="H10" s="124">
        <f>SUM(H8:H9)</f>
        <v>18</v>
      </c>
      <c r="I10" s="125">
        <f>IFERROR(IF(E10="",0,IF(NOT(AND(G10="",H10="")),ROUNDDOWN(((H10+G10)/(F10+H10))*1,3))),0)</f>
        <v>4.4999999999999998E-2</v>
      </c>
    </row>
    <row r="11" spans="1:10" ht="22.5" customHeight="1" x14ac:dyDescent="0.15">
      <c r="F11" s="9"/>
      <c r="G11" s="126"/>
      <c r="H11" s="126"/>
      <c r="I11" s="127"/>
    </row>
    <row r="12" spans="1:10" ht="15.75" customHeight="1" x14ac:dyDescent="0.15">
      <c r="B12" s="333" t="s">
        <v>169</v>
      </c>
      <c r="C12" s="333"/>
      <c r="D12" s="333"/>
      <c r="E12" s="333"/>
      <c r="F12" s="333"/>
      <c r="G12" s="333"/>
      <c r="H12" s="333"/>
      <c r="I12" s="333"/>
    </row>
    <row r="13" spans="1:10" s="116" customFormat="1" ht="26.25" customHeight="1" x14ac:dyDescent="0.15">
      <c r="B13" s="334"/>
      <c r="C13" s="335"/>
      <c r="D13" s="128" t="s">
        <v>170</v>
      </c>
      <c r="E13" s="128" t="s">
        <v>171</v>
      </c>
      <c r="F13" s="128" t="s">
        <v>172</v>
      </c>
      <c r="G13" s="128" t="s">
        <v>173</v>
      </c>
      <c r="H13" s="128" t="s">
        <v>174</v>
      </c>
      <c r="I13" s="128" t="s">
        <v>175</v>
      </c>
    </row>
    <row r="14" spans="1:10" ht="37.5" customHeight="1" thickBot="1" x14ac:dyDescent="0.2">
      <c r="B14" s="129" t="s">
        <v>176</v>
      </c>
      <c r="C14" s="129" t="s">
        <v>177</v>
      </c>
      <c r="D14" s="129" t="s">
        <v>178</v>
      </c>
      <c r="E14" s="129" t="s">
        <v>179</v>
      </c>
      <c r="F14" s="129" t="s">
        <v>180</v>
      </c>
      <c r="G14" s="129" t="s">
        <v>181</v>
      </c>
      <c r="H14" s="129" t="s">
        <v>182</v>
      </c>
      <c r="I14" s="129" t="s">
        <v>183</v>
      </c>
    </row>
    <row r="15" spans="1:10" ht="15.75" customHeight="1" thickBot="1" x14ac:dyDescent="0.2">
      <c r="B15" s="130" t="s">
        <v>164</v>
      </c>
      <c r="C15" s="131" t="s">
        <v>184</v>
      </c>
      <c r="D15" s="132">
        <v>30</v>
      </c>
      <c r="E15" s="132">
        <v>2</v>
      </c>
      <c r="F15" s="133">
        <v>550000</v>
      </c>
      <c r="G15" s="134">
        <f>IF(OR(B15="",D15="",E15="",F15=""),0,ROUNDDOWN(((F15/D15)*E15),2))</f>
        <v>36666.660000000003</v>
      </c>
      <c r="H15" s="135">
        <v>4.4999999999999998E-2</v>
      </c>
      <c r="I15" s="136">
        <f>IF(G15="","",ROUNDDOWN(G15*H15,0))</f>
        <v>1649</v>
      </c>
    </row>
    <row r="16" spans="1:10" ht="15.75" customHeight="1" x14ac:dyDescent="0.15">
      <c r="B16" s="130" t="s">
        <v>185</v>
      </c>
      <c r="C16" s="131" t="s">
        <v>186</v>
      </c>
      <c r="D16" s="132">
        <v>8</v>
      </c>
      <c r="E16" s="132">
        <v>1</v>
      </c>
      <c r="F16" s="133">
        <v>50000</v>
      </c>
      <c r="G16" s="134">
        <f t="shared" ref="G16:G19" si="0">IF(OR(B16="",D16="",E16="",F16=""),0,ROUNDDOWN(((F16/D16)*E16),2))</f>
        <v>6250</v>
      </c>
      <c r="H16" s="137">
        <v>0.05</v>
      </c>
      <c r="I16" s="136">
        <f>IF(G16="","",ROUNDDOWN(G16*H16,0))</f>
        <v>312</v>
      </c>
    </row>
    <row r="17" spans="2:16" ht="15.75" customHeight="1" x14ac:dyDescent="0.15">
      <c r="B17" s="130" t="s">
        <v>187</v>
      </c>
      <c r="C17" s="131" t="s">
        <v>188</v>
      </c>
      <c r="D17" s="132">
        <v>10</v>
      </c>
      <c r="E17" s="132">
        <v>1</v>
      </c>
      <c r="F17" s="133">
        <v>30000</v>
      </c>
      <c r="G17" s="134">
        <f t="shared" si="0"/>
        <v>3000</v>
      </c>
      <c r="H17" s="138">
        <v>7.4999999999999997E-2</v>
      </c>
      <c r="I17" s="136">
        <f>IF(G17="","",ROUNDDOWN(G17*H17,0))</f>
        <v>225</v>
      </c>
    </row>
    <row r="18" spans="2:16" ht="15.75" customHeight="1" x14ac:dyDescent="0.15">
      <c r="B18" s="130" t="s">
        <v>189</v>
      </c>
      <c r="C18" s="131" t="s">
        <v>190</v>
      </c>
      <c r="D18" s="132">
        <v>5</v>
      </c>
      <c r="E18" s="132">
        <v>0</v>
      </c>
      <c r="F18" s="133">
        <v>45000</v>
      </c>
      <c r="G18" s="134">
        <f t="shared" si="0"/>
        <v>0</v>
      </c>
      <c r="H18" s="138">
        <v>0</v>
      </c>
      <c r="I18" s="136">
        <f>IF(G18="","",ROUNDDOWN(G18*H18,0))</f>
        <v>0</v>
      </c>
    </row>
    <row r="19" spans="2:16" ht="15.75" customHeight="1" thickBot="1" x14ac:dyDescent="0.2">
      <c r="B19" s="130" t="s">
        <v>191</v>
      </c>
      <c r="C19" s="131" t="s">
        <v>188</v>
      </c>
      <c r="D19" s="132">
        <v>5</v>
      </c>
      <c r="E19" s="132">
        <v>1</v>
      </c>
      <c r="F19" s="133">
        <v>15000</v>
      </c>
      <c r="G19" s="139">
        <f t="shared" si="0"/>
        <v>3000</v>
      </c>
      <c r="H19" s="138">
        <v>0.1</v>
      </c>
      <c r="I19" s="140">
        <f>IF(G19="","",ROUNDDOWN(G19*H19,0))</f>
        <v>300</v>
      </c>
    </row>
    <row r="20" spans="2:16" ht="15.75" customHeight="1" thickTop="1" thickBot="1" x14ac:dyDescent="0.2">
      <c r="B20" s="336" t="s">
        <v>145</v>
      </c>
      <c r="C20" s="337"/>
      <c r="D20" s="337"/>
      <c r="E20" s="337"/>
      <c r="F20" s="337"/>
      <c r="G20" s="337"/>
      <c r="H20" s="337"/>
      <c r="I20" s="141">
        <f>SUM(I15:I19)</f>
        <v>2486</v>
      </c>
    </row>
    <row r="21" spans="2:16" ht="51" customHeight="1" x14ac:dyDescent="0.15"/>
    <row r="22" spans="2:16" ht="15.75" customHeight="1" x14ac:dyDescent="0.15">
      <c r="B22" s="333" t="s">
        <v>192</v>
      </c>
      <c r="C22" s="333"/>
      <c r="D22" s="333"/>
      <c r="E22" s="333"/>
      <c r="F22" s="333"/>
      <c r="G22" s="333"/>
      <c r="H22" s="333"/>
      <c r="I22" s="333"/>
    </row>
    <row r="23" spans="2:16" s="116" customFormat="1" ht="26.25" customHeight="1" x14ac:dyDescent="0.15">
      <c r="B23" s="334"/>
      <c r="C23" s="335"/>
      <c r="D23" s="128" t="s">
        <v>170</v>
      </c>
      <c r="E23" s="128" t="s">
        <v>171</v>
      </c>
      <c r="F23" s="128" t="s">
        <v>172</v>
      </c>
      <c r="G23" s="128" t="s">
        <v>173</v>
      </c>
      <c r="H23" s="128" t="s">
        <v>174</v>
      </c>
      <c r="I23" s="128" t="s">
        <v>175</v>
      </c>
    </row>
    <row r="24" spans="2:16" ht="37.5" customHeight="1" thickBot="1" x14ac:dyDescent="0.2">
      <c r="B24" s="129" t="s">
        <v>176</v>
      </c>
      <c r="C24" s="129" t="s">
        <v>177</v>
      </c>
      <c r="D24" s="129" t="s">
        <v>178</v>
      </c>
      <c r="E24" s="129" t="s">
        <v>179</v>
      </c>
      <c r="F24" s="129" t="s">
        <v>180</v>
      </c>
      <c r="G24" s="129" t="s">
        <v>181</v>
      </c>
      <c r="H24" s="129" t="s">
        <v>182</v>
      </c>
      <c r="I24" s="129" t="s">
        <v>183</v>
      </c>
    </row>
    <row r="25" spans="2:16" ht="15.75" customHeight="1" thickBot="1" x14ac:dyDescent="0.2">
      <c r="B25" s="142" t="s">
        <v>164</v>
      </c>
      <c r="C25" s="143" t="s">
        <v>193</v>
      </c>
      <c r="D25" s="144">
        <v>30</v>
      </c>
      <c r="E25" s="144">
        <v>2</v>
      </c>
      <c r="F25" s="145">
        <v>500000</v>
      </c>
      <c r="G25" s="134">
        <f>IF(OR(B25="",D25="",E25="",F25=""),0,ROUNDDOWN(((F25/D25)*E25),2))</f>
        <v>33333.33</v>
      </c>
      <c r="H25" s="135">
        <v>4.4999999999999998E-2</v>
      </c>
      <c r="I25" s="136">
        <f>IF(G25="","",ROUNDDOWN(G25*H25,0))</f>
        <v>1499</v>
      </c>
    </row>
    <row r="26" spans="2:16" ht="15.75" customHeight="1" x14ac:dyDescent="0.15">
      <c r="B26" s="142" t="s">
        <v>185</v>
      </c>
      <c r="C26" s="143" t="s">
        <v>194</v>
      </c>
      <c r="D26" s="144">
        <v>8</v>
      </c>
      <c r="E26" s="144">
        <v>1</v>
      </c>
      <c r="F26" s="145">
        <v>100000</v>
      </c>
      <c r="G26" s="134">
        <f t="shared" ref="G26:G29" si="1">IF(OR(B26="",D26="",E26="",F26=""),0,ROUNDDOWN(((F26/D26)*E26),2))</f>
        <v>12500</v>
      </c>
      <c r="H26" s="137">
        <v>0.05</v>
      </c>
      <c r="I26" s="136">
        <f>IF(G26="","",ROUNDDOWN(G26*H26,0))</f>
        <v>625</v>
      </c>
      <c r="K26" s="146"/>
      <c r="L26" s="147"/>
      <c r="M26" s="146"/>
      <c r="N26" s="148"/>
      <c r="O26" s="146"/>
      <c r="P26" s="146"/>
    </row>
    <row r="27" spans="2:16" ht="15.75" customHeight="1" x14ac:dyDescent="0.15">
      <c r="B27" s="142" t="s">
        <v>187</v>
      </c>
      <c r="C27" s="143" t="s">
        <v>195</v>
      </c>
      <c r="D27" s="144">
        <v>10</v>
      </c>
      <c r="E27" s="144">
        <v>1</v>
      </c>
      <c r="F27" s="145">
        <v>200000</v>
      </c>
      <c r="G27" s="134">
        <f t="shared" si="1"/>
        <v>20000</v>
      </c>
      <c r="H27" s="138">
        <v>7.4999999999999997E-2</v>
      </c>
      <c r="I27" s="136">
        <f>IF(G27="","",ROUNDDOWN(G27*H27,0))</f>
        <v>1500</v>
      </c>
      <c r="K27" s="146"/>
      <c r="L27" s="149"/>
      <c r="M27" s="150"/>
      <c r="N27" s="151"/>
      <c r="O27" s="151"/>
      <c r="P27" s="149"/>
    </row>
    <row r="28" spans="2:16" ht="15.75" customHeight="1" x14ac:dyDescent="0.15">
      <c r="B28" s="130" t="s">
        <v>189</v>
      </c>
      <c r="C28" s="143" t="s">
        <v>196</v>
      </c>
      <c r="D28" s="144">
        <v>5</v>
      </c>
      <c r="E28" s="144">
        <v>0</v>
      </c>
      <c r="F28" s="145">
        <v>70000</v>
      </c>
      <c r="G28" s="134">
        <f t="shared" si="1"/>
        <v>0</v>
      </c>
      <c r="H28" s="138">
        <v>0</v>
      </c>
      <c r="I28" s="136">
        <f>IF(G28="","",ROUNDDOWN(G28*H28,0))</f>
        <v>0</v>
      </c>
      <c r="K28" s="146"/>
      <c r="L28" s="152"/>
      <c r="M28" s="153"/>
      <c r="N28" s="154"/>
      <c r="O28" s="155"/>
      <c r="P28" s="156"/>
    </row>
    <row r="29" spans="2:16" ht="15.75" customHeight="1" thickBot="1" x14ac:dyDescent="0.2">
      <c r="B29" s="130" t="s">
        <v>191</v>
      </c>
      <c r="C29" s="143" t="s">
        <v>197</v>
      </c>
      <c r="D29" s="144">
        <v>5</v>
      </c>
      <c r="E29" s="144">
        <v>1</v>
      </c>
      <c r="F29" s="145">
        <v>35000</v>
      </c>
      <c r="G29" s="139">
        <f t="shared" si="1"/>
        <v>7000</v>
      </c>
      <c r="H29" s="138">
        <v>0.1</v>
      </c>
      <c r="I29" s="140">
        <f>IF(G29="","",ROUNDDOWN(G29*H29,0))</f>
        <v>700</v>
      </c>
      <c r="K29" s="157"/>
      <c r="L29" s="158"/>
      <c r="M29" s="159"/>
      <c r="N29" s="159"/>
      <c r="O29" s="160"/>
      <c r="P29" s="161"/>
    </row>
    <row r="30" spans="2:16" ht="15.75" customHeight="1" thickTop="1" thickBot="1" x14ac:dyDescent="0.2">
      <c r="B30" s="336" t="s">
        <v>145</v>
      </c>
      <c r="C30" s="337"/>
      <c r="D30" s="337"/>
      <c r="E30" s="337"/>
      <c r="F30" s="337"/>
      <c r="G30" s="337"/>
      <c r="H30" s="337"/>
      <c r="I30" s="141">
        <f>SUM(I25:I29)</f>
        <v>4324</v>
      </c>
      <c r="K30" s="157"/>
      <c r="L30" s="162"/>
      <c r="M30" s="163"/>
      <c r="N30" s="159"/>
      <c r="O30" s="160"/>
      <c r="P30" s="161"/>
    </row>
    <row r="31" spans="2:16" ht="30" customHeight="1" x14ac:dyDescent="0.15"/>
    <row r="32" spans="2:16" ht="15.75" customHeight="1" x14ac:dyDescent="0.15">
      <c r="B32" s="146" t="s">
        <v>198</v>
      </c>
      <c r="E32" s="146"/>
      <c r="F32" s="148"/>
      <c r="G32" s="146"/>
      <c r="H32" s="146"/>
    </row>
    <row r="33" spans="1:8" ht="26.25" customHeight="1" x14ac:dyDescent="0.15">
      <c r="B33" s="334"/>
      <c r="C33" s="335"/>
      <c r="D33" s="164" t="s">
        <v>199</v>
      </c>
      <c r="E33" s="165" t="s">
        <v>200</v>
      </c>
      <c r="F33" s="166" t="s">
        <v>201</v>
      </c>
      <c r="G33" s="166" t="s">
        <v>202</v>
      </c>
      <c r="H33" s="164" t="s">
        <v>203</v>
      </c>
    </row>
    <row r="34" spans="1:8" ht="37.5" customHeight="1" x14ac:dyDescent="0.15">
      <c r="A34" s="167"/>
      <c r="B34" s="129" t="s">
        <v>176</v>
      </c>
      <c r="C34" s="129" t="s">
        <v>177</v>
      </c>
      <c r="D34" s="168" t="s">
        <v>204</v>
      </c>
      <c r="E34" s="169" t="s">
        <v>205</v>
      </c>
      <c r="F34" s="169" t="s">
        <v>206</v>
      </c>
      <c r="G34" s="169" t="s">
        <v>207</v>
      </c>
      <c r="H34" s="170" t="s">
        <v>208</v>
      </c>
    </row>
    <row r="35" spans="1:8" ht="15.75" customHeight="1" x14ac:dyDescent="0.15">
      <c r="B35" s="142" t="s">
        <v>164</v>
      </c>
      <c r="C35" s="143" t="s">
        <v>209</v>
      </c>
      <c r="D35" s="171">
        <v>400000</v>
      </c>
      <c r="E35" s="172">
        <v>26</v>
      </c>
      <c r="F35" s="173">
        <f>IF(OR(D35="",E35="",G35=""),0,ROUNDDOWN(D35/E35,0))</f>
        <v>15384</v>
      </c>
      <c r="G35" s="174">
        <v>0.5</v>
      </c>
      <c r="H35" s="175">
        <f>+ROUNDDOWN(+F35*G35,0)</f>
        <v>7692</v>
      </c>
    </row>
    <row r="36" spans="1:8" ht="15.75" customHeight="1" x14ac:dyDescent="0.15">
      <c r="B36" s="142" t="s">
        <v>164</v>
      </c>
      <c r="C36" s="143" t="s">
        <v>210</v>
      </c>
      <c r="D36" s="176">
        <v>400000</v>
      </c>
      <c r="E36" s="177">
        <v>26</v>
      </c>
      <c r="F36" s="173">
        <f>IF(OR(D36="",E36="",G36=""),0,ROUNDDOWN(D36/E36,0))</f>
        <v>15384</v>
      </c>
      <c r="G36" s="174">
        <v>1</v>
      </c>
      <c r="H36" s="175">
        <f>+ROUNDDOWN(+F36*G36,0)</f>
        <v>15384</v>
      </c>
    </row>
    <row r="37" spans="1:8" ht="15.75" customHeight="1" x14ac:dyDescent="0.15">
      <c r="B37" s="142" t="s">
        <v>164</v>
      </c>
      <c r="C37" s="143" t="s">
        <v>211</v>
      </c>
      <c r="D37" s="176">
        <v>400000</v>
      </c>
      <c r="E37" s="177">
        <v>26</v>
      </c>
      <c r="F37" s="173">
        <f>IF(OR(D37="",E37="",G37=""),0,ROUNDDOWN(D37/E37,0))</f>
        <v>15384</v>
      </c>
      <c r="G37" s="174">
        <v>0.5</v>
      </c>
      <c r="H37" s="175">
        <f>+ROUNDDOWN(+F37*G37,0)</f>
        <v>7692</v>
      </c>
    </row>
    <row r="38" spans="1:8" ht="15.75" customHeight="1" x14ac:dyDescent="0.15">
      <c r="B38" s="142"/>
      <c r="C38" s="143"/>
      <c r="D38" s="176"/>
      <c r="E38" s="177"/>
      <c r="F38" s="173">
        <f>IF(OR(D38="",E38="",G38=""),0,ROUNDDOWN(D38/E38,0))</f>
        <v>0</v>
      </c>
      <c r="G38" s="174"/>
      <c r="H38" s="175">
        <f>+ROUNDDOWN(+F38*G38,0)</f>
        <v>0</v>
      </c>
    </row>
    <row r="39" spans="1:8" ht="15.75" customHeight="1" thickBot="1" x14ac:dyDescent="0.2">
      <c r="B39" s="178"/>
      <c r="C39" s="179"/>
      <c r="D39" s="180"/>
      <c r="E39" s="181"/>
      <c r="F39" s="182">
        <f>IF(OR(D39="",E39="",G39=""),0,ROUNDDOWN(D39/E39,0))</f>
        <v>0</v>
      </c>
      <c r="G39" s="183"/>
      <c r="H39" s="175">
        <f>+ROUNDDOWN(+F39*G39,0)</f>
        <v>0</v>
      </c>
    </row>
    <row r="40" spans="1:8" ht="15.75" customHeight="1" thickTop="1" thickBot="1" x14ac:dyDescent="0.2">
      <c r="B40" s="324" t="s">
        <v>145</v>
      </c>
      <c r="C40" s="325"/>
      <c r="D40" s="325"/>
      <c r="E40" s="325"/>
      <c r="F40" s="325"/>
      <c r="G40" s="325"/>
      <c r="H40" s="184">
        <f>SUM(H35:H39)</f>
        <v>30768</v>
      </c>
    </row>
    <row r="41" spans="1:8" ht="15.75" customHeight="1" x14ac:dyDescent="0.15">
      <c r="A41" s="157"/>
      <c r="B41" s="162"/>
      <c r="C41" s="159"/>
      <c r="D41" s="159"/>
      <c r="E41" s="185"/>
      <c r="F41" s="186"/>
    </row>
    <row r="42" spans="1:8" x14ac:dyDescent="0.15">
      <c r="A42" s="146"/>
      <c r="B42" s="146"/>
      <c r="C42" s="159"/>
      <c r="D42" s="159"/>
      <c r="E42" s="186"/>
      <c r="F42" s="161"/>
    </row>
  </sheetData>
  <sheetProtection algorithmName="SHA-512" hashValue="kPBy0496wAmLllm2iw7qWQIAIMk7DuKh9E+IAwBKphNyVrYlgDueMYashreHxKbPmBrR2e7FvIBIfOQztd/50w==" saltValue="rNWmP5hBeKxz3z6Op8VWLQ==" spinCount="100000" sheet="1" objects="1" scenarios="1"/>
  <mergeCells count="12">
    <mergeCell ref="B40:G40"/>
    <mergeCell ref="A3:J3"/>
    <mergeCell ref="A5:B5"/>
    <mergeCell ref="C5:D5"/>
    <mergeCell ref="F5:I6"/>
    <mergeCell ref="B12:I12"/>
    <mergeCell ref="B13:C13"/>
    <mergeCell ref="B20:H20"/>
    <mergeCell ref="B22:I22"/>
    <mergeCell ref="B23:C23"/>
    <mergeCell ref="B30:H30"/>
    <mergeCell ref="B33:C33"/>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業務日誌（個人用）記入例</vt:lpstr>
      <vt:lpstr>業務日誌（年度集計用）記入例</vt:lpstr>
      <vt:lpstr>人件費計算シート 記入例</vt:lpstr>
      <vt:lpstr>費用按分計算例シート  記入例</vt:lpstr>
      <vt:lpstr>'業務日誌（個人用）記入例'!Print_Area</vt:lpstr>
      <vt:lpstr>'業務日誌（年度集計用）記入例'!Print_Area</vt:lpstr>
      <vt:lpstr>'人件費計算シート 記入例'!Print_Area</vt:lpstr>
      <vt:lpstr>'費用按分計算例シート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2024-03-26T05:55:38Z</cp:lastPrinted>
  <dcterms:created xsi:type="dcterms:W3CDTF">2018-12-28T08:26:12Z</dcterms:created>
  <dcterms:modified xsi:type="dcterms:W3CDTF">2025-03-21T08:02:06Z</dcterms:modified>
</cp:coreProperties>
</file>